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ece aqui" sheetId="1" state="visible" r:id="rId1"/>
    <sheet name="Config" sheetId="2" state="visible" r:id="rId2"/>
    <sheet name="Produtos" sheetId="3" state="visible" r:id="rId3"/>
    <sheet name="Vendas" sheetId="4" state="visible" r:id="rId4"/>
    <sheet name="Resumo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%;-0.0%;&quot;&quot;"/>
    <numFmt numFmtId="165" formatCode="R$ #,##0.00;-R$ #,##0.00;&quot;&quot;"/>
    <numFmt numFmtId="166" formatCode="DD/MM/AAAA"/>
    <numFmt numFmtId="167" formatCode="#,##0;-#,##0;&quot;&quot;"/>
    <numFmt numFmtId="168" formatCode="MMM/AAAA"/>
  </numFmts>
  <fonts count="18">
    <font>
      <name val="Calibri"/>
      <family val="2"/>
      <color theme="1"/>
      <sz val="11"/>
      <scheme val="minor"/>
    </font>
    <font>
      <name val="Arial"/>
      <b val="1"/>
      <color rgb="000F1C3F"/>
      <sz val="18"/>
    </font>
    <font>
      <name val="Arial"/>
      <color rgb="00666666"/>
      <sz val="11"/>
    </font>
    <font>
      <name val="Arial"/>
      <b val="1"/>
      <color rgb="000F1C3F"/>
      <sz val="11"/>
    </font>
    <font>
      <name val="Arial"/>
      <color rgb="00333333"/>
      <sz val="10"/>
    </font>
    <font>
      <name val="Arial"/>
      <b val="1"/>
      <color rgb="008A6D00"/>
      <sz val="11"/>
    </font>
    <font>
      <name val="Arial"/>
      <b val="1"/>
      <color rgb="000F1C3F"/>
      <sz val="10"/>
    </font>
    <font>
      <name val="Arial"/>
      <color rgb="00666666"/>
      <sz val="10"/>
    </font>
    <font>
      <name val="Arial"/>
      <color rgb="00888888"/>
      <sz val="9"/>
    </font>
    <font>
      <name val="Arial"/>
      <b val="1"/>
      <color rgb="000F1C3F"/>
      <sz val="14"/>
    </font>
    <font>
      <name val="Arial"/>
      <color rgb="00666666"/>
      <sz val="9"/>
    </font>
    <font>
      <name val="Arial"/>
      <b val="1"/>
      <color rgb="00FFFFFF"/>
      <sz val="10"/>
    </font>
    <font>
      <name val="Arial"/>
      <b val="1"/>
      <sz val="10"/>
    </font>
    <font>
      <name val="Arial"/>
      <color rgb="000000FF"/>
      <sz val="10"/>
    </font>
    <font>
      <name val="Arial"/>
      <b val="1"/>
      <color rgb="00333333"/>
      <sz val="10"/>
    </font>
    <font>
      <name val="Arial"/>
      <i val="1"/>
      <color rgb="00888888"/>
      <sz val="10"/>
    </font>
    <font>
      <name val="Arial"/>
      <color rgb="00000000"/>
      <sz val="10"/>
    </font>
    <font>
      <name val="Arial"/>
      <sz val="10"/>
    </font>
  </fonts>
  <fills count="5">
    <fill>
      <patternFill/>
    </fill>
    <fill>
      <patternFill patternType="gray125"/>
    </fill>
    <fill>
      <patternFill patternType="solid">
        <fgColor rgb="000F1C3F"/>
      </patternFill>
    </fill>
    <fill>
      <patternFill patternType="solid">
        <fgColor rgb="00FFF3C4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11" fillId="2" borderId="1" applyAlignment="1" pivotButton="0" quotePrefix="0" xfId="0">
      <alignment horizontal="center" vertical="center" wrapText="1"/>
    </xf>
    <xf numFmtId="0" fontId="12" fillId="0" borderId="0" pivotButton="0" quotePrefix="0" xfId="0"/>
    <xf numFmtId="164" fontId="13" fillId="3" borderId="1" applyAlignment="1" pivotButton="0" quotePrefix="0" xfId="0">
      <alignment horizontal="center"/>
    </xf>
    <xf numFmtId="165" fontId="13" fillId="3" borderId="1" applyAlignment="1" pivotButton="0" quotePrefix="0" xfId="0">
      <alignment horizontal="center"/>
    </xf>
    <xf numFmtId="0" fontId="14" fillId="0" borderId="0" applyAlignment="1" pivotButton="0" quotePrefix="0" xfId="0">
      <alignment vertical="top"/>
    </xf>
    <xf numFmtId="0" fontId="13" fillId="0" borderId="1" pivotButton="0" quotePrefix="0" xfId="0"/>
    <xf numFmtId="165" fontId="13" fillId="3" borderId="1" pivotButton="0" quotePrefix="0" xfId="0"/>
    <xf numFmtId="165" fontId="12" fillId="4" borderId="1" pivotButton="0" quotePrefix="0" xfId="0"/>
    <xf numFmtId="0" fontId="15" fillId="0" borderId="1" pivotButton="0" quotePrefix="0" xfId="0"/>
    <xf numFmtId="165" fontId="13" fillId="0" borderId="1" pivotButton="0" quotePrefix="0" xfId="0"/>
    <xf numFmtId="166" fontId="13" fillId="0" borderId="1" pivotButton="0" quotePrefix="0" xfId="0"/>
    <xf numFmtId="167" fontId="13" fillId="0" borderId="1" pivotButton="0" quotePrefix="0" xfId="0"/>
    <xf numFmtId="165" fontId="16" fillId="4" borderId="1" pivotButton="0" quotePrefix="0" xfId="0"/>
    <xf numFmtId="164" fontId="16" fillId="4" borderId="1" pivotButton="0" quotePrefix="0" xfId="0"/>
    <xf numFmtId="168" fontId="13" fillId="3" borderId="1" pivotButton="0" quotePrefix="0" xfId="0"/>
    <xf numFmtId="165" fontId="17" fillId="0" borderId="1" pivotButton="0" quotePrefix="0" xfId="0"/>
    <xf numFmtId="164" fontId="17" fillId="0" borderId="1" pivotButton="0" quotePrefix="0" xfId="0"/>
    <xf numFmtId="0" fontId="3" fillId="0" borderId="0" pivotButton="0" quotePrefix="0" xfId="0"/>
    <xf numFmtId="165" fontId="3" fillId="4" borderId="1" pivotButton="0" quotePrefix="0" xfId="0"/>
    <xf numFmtId="0" fontId="17" fillId="0" borderId="1" pivotButton="0" quotePrefix="0" xfId="0"/>
    <xf numFmtId="167" fontId="17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95" customWidth="1" min="2" max="2"/>
  </cols>
  <sheetData>
    <row r="2">
      <c r="B2" s="1" t="inlineStr">
        <is>
          <t>Planilha de lucro para marketplace</t>
        </is>
      </c>
    </row>
    <row r="3">
      <c r="B3" s="2" t="inlineStr">
        <is>
          <t>Mercado Livre · Shopee · Magalu   |   grátis, por mercado-report.com.br</t>
        </is>
      </c>
    </row>
    <row r="5">
      <c r="B5" s="3" t="inlineStr">
        <is>
          <t>COMO USAR — três passos</t>
        </is>
      </c>
    </row>
    <row r="6">
      <c r="B6" s="4" t="inlineStr">
        <is>
          <t>1.  Aba «Config» — confira as taxas do seu canal e a sua alíquota de imposto. Os valores que já vêm preenchidos são pontos de partida comuns, não a sua realidade: o percentual exato da sua categoria está no simulador de custos do seu próprio anúncio.</t>
        </is>
      </c>
    </row>
    <row r="7">
      <c r="B7" s="4" t="inlineStr">
        <is>
          <t>2.  Aba «Produtos» — cadastre o SKU e o custo de cada produto. É o dado que a maioria erra: use o que você pagou pela peça, mais o frete que VOCÊ pagou para receber a mercadoria, mais a embalagem.</t>
        </is>
      </c>
    </row>
    <row r="8">
      <c r="B8" s="4" t="inlineStr">
        <is>
          <t>3.  Aba «Vendas» — lance uma linha por venda. As colunas cinzas calculam sozinhas. A aba «Resumo» fecha o mês.</t>
        </is>
      </c>
    </row>
    <row r="10">
      <c r="B10" s="3" t="inlineStr">
        <is>
          <t>AS CORES</t>
        </is>
      </c>
    </row>
    <row r="11">
      <c r="B11" s="4" t="inlineStr">
        <is>
          <t>Azul = você digita.     Preto = calculado, não mexa.     Fundo amarelo = precisa do seu número.</t>
        </is>
      </c>
    </row>
    <row r="13">
      <c r="B13" s="3" t="inlineStr">
        <is>
          <t>DOIS ERROS QUE ESSA PLANILHA EVITA</t>
        </is>
      </c>
    </row>
    <row r="14">
      <c r="B14" s="4" t="inlineStr">
        <is>
          <t>•  O frete do relatório não é o seu frete. A coluna de frete do marketplace soma o que o comprador pagou, o que a plataforma bancou e o que sobrou para você. Lance aqui SÓ a parte descontada de você.</t>
        </is>
      </c>
    </row>
    <row r="15">
      <c r="B15" s="4" t="inlineStr">
        <is>
          <t>•  Produto abaixo de R$ 79 no Mercado Livre paga um custo por unidade, além da comissão. A planilha aplica sozinha — é o que faz item barato vender muito e não lucrar nada.</t>
        </is>
      </c>
    </row>
    <row r="17">
      <c r="B17" s="5" t="inlineStr">
        <is>
          <t>O QUE ESTA PLANILHA NÃO FAZ</t>
        </is>
      </c>
    </row>
    <row r="18">
      <c r="B18" s="4" t="inlineStr">
        <is>
          <t>Ela calcula por VENDA. Existe um segundo grupo de cobranças que não pertence a pedido nenhum e só aparece na fatura no fim do mês: Minha página, armazenagem e estoque antigo no Full, excesso de espaço, ICMS-DIFAL, tarifa de devolução, publicidade e comissão de afiliados. Numa loja média isso soma milhares de reais que nenhuma planilha organizada por venda tem onde colocar.</t>
        </is>
      </c>
    </row>
    <row r="19">
      <c r="B19" s="4" t="inlineStr">
        <is>
          <t>Lance essas cobranças à mão em «Config», nos custos fixos mensais — ou use um sistema que leia a sua fatura.</t>
        </is>
      </c>
    </row>
    <row r="20">
      <c r="B20" s="4" t="inlineStr">
        <is>
          <t>Ela também não sabe de devolução, de custo que muda a cada compra do mesmo produto, nem de mais de um marketplace no mesmo SKU.</t>
        </is>
      </c>
    </row>
    <row r="22">
      <c r="B22" s="3" t="inlineStr">
        <is>
          <t>O TESTE DOS TRÊS MINUTOS</t>
        </is>
      </c>
    </row>
    <row r="23">
      <c r="B23" s="4" t="inlineStr">
        <is>
          <t>Depois de lançar um mês, pegue o valor que de fato caiu na sua conta bancária e compare com o «Resumo». Se a diferença passar de 5%, é sinal de que existem cobranças fora da planilha.</t>
        </is>
      </c>
    </row>
    <row r="25">
      <c r="B25" s="6" t="inlineStr">
        <is>
          <t>Quando lançar à mão deixar de caber, o mercado-report faz essa mesma conta sozinho, em cada pedido real, lendo também a sua fatura:  https://mercadoreport.com.br</t>
        </is>
      </c>
    </row>
    <row r="26">
      <c r="B26" s="7" t="inlineStr">
        <is>
          <t>Calculadoras grátis, sem cadastro:  https://mercadoreport.com.br/ferramentas/</t>
        </is>
      </c>
    </row>
    <row r="28">
      <c r="B28" s="8" t="inlineStr">
        <is>
          <t>Use como quiser, inclusive na sua empresa. Não há garantia: confira os percentuais com a sua conta e o imposto com o seu contador.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8" customWidth="1" min="3" max="3"/>
    <col width="20" customWidth="1" min="4" max="4"/>
    <col width="18" customWidth="1" min="5" max="5"/>
  </cols>
  <sheetData>
    <row r="1">
      <c r="A1" s="9" t="inlineStr">
        <is>
          <t>Config — ajuste antes de começar</t>
        </is>
      </c>
    </row>
    <row r="2">
      <c r="A2" s="10" t="inlineStr">
        <is>
          <t>Os números em azul são seus. Os que já vêm preenchidos são pontos de partida comuns, e mudam com frequência.</t>
        </is>
      </c>
    </row>
    <row r="4">
      <c r="A4" s="3" t="inlineStr">
        <is>
          <t>TAXAS POR CANAL</t>
        </is>
      </c>
    </row>
    <row r="5">
      <c r="A5" s="11" t="inlineStr">
        <is>
          <t>Canal</t>
        </is>
      </c>
      <c r="B5" s="11" t="inlineStr">
        <is>
          <t>Comissão</t>
        </is>
      </c>
      <c r="C5" s="11" t="inlineStr">
        <is>
          <t>Taxa fixa por item (R$)</t>
        </is>
      </c>
      <c r="D5" s="11" t="inlineStr">
        <is>
          <t>Custo por unidade (R$)</t>
        </is>
      </c>
      <c r="E5" s="11" t="inlineStr">
        <is>
          <t>Preço limite (R$)</t>
        </is>
      </c>
    </row>
    <row r="6">
      <c r="A6" s="12" t="inlineStr">
        <is>
          <t>Mercado Livre</t>
        </is>
      </c>
      <c r="B6" s="13" t="n">
        <v>0.12</v>
      </c>
      <c r="C6" s="14" t="n">
        <v>0</v>
      </c>
      <c r="D6" s="14" t="n">
        <v>6.5</v>
      </c>
      <c r="E6" s="14" t="n">
        <v>79</v>
      </c>
    </row>
    <row r="7">
      <c r="A7" s="12" t="inlineStr">
        <is>
          <t>Shopee</t>
        </is>
      </c>
      <c r="B7" s="13" t="n">
        <v>0.2</v>
      </c>
      <c r="C7" s="14" t="n">
        <v>4</v>
      </c>
      <c r="D7" s="14" t="n">
        <v>0</v>
      </c>
      <c r="E7" s="14" t="n">
        <v>0</v>
      </c>
    </row>
    <row r="8">
      <c r="A8" s="12" t="inlineStr">
        <is>
          <t>Magalu</t>
        </is>
      </c>
      <c r="B8" s="13" t="n">
        <v>0.16</v>
      </c>
      <c r="C8" s="14" t="n">
        <v>0</v>
      </c>
      <c r="D8" s="14" t="n">
        <v>0</v>
      </c>
      <c r="E8" s="14" t="n">
        <v>0</v>
      </c>
    </row>
    <row r="10">
      <c r="A10" s="10" t="inlineStr">
        <is>
          <t>«Custo por unidade» só é cobrado quando o preço fica ABAIXO do preço limite — é a regra do Mercado Livre para produto barato. Deixe o limite em 0 para o canal que não tem essa cobrança.</t>
        </is>
      </c>
    </row>
    <row r="11"/>
    <row r="12"/>
    <row r="14">
      <c r="A14" s="3" t="inlineStr">
        <is>
          <t>IMPOSTO</t>
        </is>
      </c>
    </row>
    <row r="15">
      <c r="A15" s="15" t="inlineStr">
        <is>
          <t>Alíquota sobre a venda</t>
        </is>
      </c>
      <c r="B15" s="13" t="n">
        <v>0.06</v>
      </c>
    </row>
    <row r="16">
      <c r="A16" s="10" t="inlineStr">
        <is>
          <t>Simples Nacional costuma ficar entre 4% e 11%. Calcule a sua em mercadoreport.com.br/simples-nacional-marketplace/ — e confirme com o seu contador.</t>
        </is>
      </c>
    </row>
    <row r="17"/>
    <row r="19">
      <c r="A19" s="3" t="inlineStr">
        <is>
          <t>CUSTOS FIXOS MENSAIS</t>
        </is>
      </c>
    </row>
    <row r="20">
      <c r="A20" s="10" t="inlineStr">
        <is>
          <t>O que a empresa paga independente de vender: pró-labore, contador, mensalidades, e as cobranças da fatura que não pertencem a pedido nenhum.</t>
        </is>
      </c>
    </row>
    <row r="21"/>
    <row r="22">
      <c r="A22" s="11" t="inlineStr">
        <is>
          <t>Descrição</t>
        </is>
      </c>
      <c r="B22" s="11" t="inlineStr">
        <is>
          <t>Valor por mês (R$)</t>
        </is>
      </c>
    </row>
    <row r="23">
      <c r="A23" s="16" t="inlineStr">
        <is>
          <t>Minha página (Mercado Livre)</t>
        </is>
      </c>
      <c r="B23" s="17" t="n">
        <v>99</v>
      </c>
    </row>
    <row r="24">
      <c r="A24" s="16" t="inlineStr">
        <is>
          <t>Contador</t>
        </is>
      </c>
      <c r="B24" s="17" t="n"/>
    </row>
    <row r="25">
      <c r="A25" s="16" t="inlineStr">
        <is>
          <t>Pró-labore</t>
        </is>
      </c>
      <c r="B25" s="17" t="n"/>
    </row>
    <row r="26">
      <c r="A26" s="16" t="n"/>
      <c r="B26" s="17" t="n"/>
    </row>
    <row r="27">
      <c r="A27" s="16" t="n"/>
      <c r="B27" s="17" t="n"/>
    </row>
    <row r="28">
      <c r="A28" s="16" t="n"/>
      <c r="B28" s="17" t="n"/>
    </row>
    <row r="29">
      <c r="A29" s="16" t="n"/>
      <c r="B29" s="17" t="n"/>
    </row>
    <row r="30">
      <c r="A30" s="16" t="n"/>
      <c r="B30" s="17" t="n"/>
    </row>
    <row r="31">
      <c r="A31" s="16" t="n"/>
      <c r="B31" s="17" t="n"/>
    </row>
    <row r="32">
      <c r="A32" s="16" t="n"/>
      <c r="B32" s="17" t="n"/>
    </row>
    <row r="33">
      <c r="A33" s="12" t="inlineStr">
        <is>
          <t>Total por mês</t>
        </is>
      </c>
      <c r="B33" s="18">
        <f>SUM(B23:B32)</f>
        <v/>
      </c>
    </row>
  </sheetData>
  <mergeCells count="3">
    <mergeCell ref="A20:E21"/>
    <mergeCell ref="A10:E12"/>
    <mergeCell ref="A16:E1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52" customWidth="1" min="2" max="2"/>
    <col width="20" customWidth="1" min="3" max="3"/>
  </cols>
  <sheetData>
    <row r="1">
      <c r="A1" s="9" t="inlineStr">
        <is>
          <t>Produtos — o custo de cada SKU</t>
        </is>
      </c>
    </row>
    <row r="2">
      <c r="A2" s="10" t="inlineStr">
        <is>
          <t>O SKU precisa ser escrito EXATAMENTE igual na aba «Vendas». O custo deve incluir a peça, o frete que você pagou para recebê-la e a embalagem.</t>
        </is>
      </c>
    </row>
    <row r="3"/>
    <row r="4">
      <c r="A4" s="11" t="inlineStr">
        <is>
          <t>SKU</t>
        </is>
      </c>
      <c r="B4" s="11" t="inlineStr">
        <is>
          <t>Descrição</t>
        </is>
      </c>
      <c r="C4" s="11" t="inlineStr">
        <is>
          <t>Custo unitário (R$)</t>
        </is>
      </c>
    </row>
    <row r="5">
      <c r="A5" s="16" t="inlineStr">
        <is>
          <t>EXEMPLO-01</t>
        </is>
      </c>
      <c r="B5" s="19" t="inlineStr">
        <is>
          <t>Apague esta linha — está aqui só para mostrar o formato</t>
        </is>
      </c>
      <c r="C5" s="20" t="n">
        <v>28</v>
      </c>
    </row>
    <row r="6">
      <c r="A6" s="16" t="n"/>
      <c r="B6" s="16" t="n"/>
      <c r="C6" s="20" t="n"/>
    </row>
    <row r="7">
      <c r="A7" s="16" t="n"/>
      <c r="B7" s="16" t="n"/>
      <c r="C7" s="20" t="n"/>
    </row>
    <row r="8">
      <c r="A8" s="16" t="n"/>
      <c r="B8" s="16" t="n"/>
      <c r="C8" s="20" t="n"/>
    </row>
    <row r="9">
      <c r="A9" s="16" t="n"/>
      <c r="B9" s="16" t="n"/>
      <c r="C9" s="20" t="n"/>
    </row>
    <row r="10">
      <c r="A10" s="16" t="n"/>
      <c r="B10" s="16" t="n"/>
      <c r="C10" s="20" t="n"/>
    </row>
    <row r="11">
      <c r="A11" s="16" t="n"/>
      <c r="B11" s="16" t="n"/>
      <c r="C11" s="20" t="n"/>
    </row>
    <row r="12">
      <c r="A12" s="16" t="n"/>
      <c r="B12" s="16" t="n"/>
      <c r="C12" s="20" t="n"/>
    </row>
    <row r="13">
      <c r="A13" s="16" t="n"/>
      <c r="B13" s="16" t="n"/>
      <c r="C13" s="20" t="n"/>
    </row>
    <row r="14">
      <c r="A14" s="16" t="n"/>
      <c r="B14" s="16" t="n"/>
      <c r="C14" s="20" t="n"/>
    </row>
    <row r="15">
      <c r="A15" s="16" t="n"/>
      <c r="B15" s="16" t="n"/>
      <c r="C15" s="20" t="n"/>
    </row>
    <row r="16">
      <c r="A16" s="16" t="n"/>
      <c r="B16" s="16" t="n"/>
      <c r="C16" s="20" t="n"/>
    </row>
    <row r="17">
      <c r="A17" s="16" t="n"/>
      <c r="B17" s="16" t="n"/>
      <c r="C17" s="20" t="n"/>
    </row>
    <row r="18">
      <c r="A18" s="16" t="n"/>
      <c r="B18" s="16" t="n"/>
      <c r="C18" s="20" t="n"/>
    </row>
    <row r="19">
      <c r="A19" s="16" t="n"/>
      <c r="B19" s="16" t="n"/>
      <c r="C19" s="20" t="n"/>
    </row>
    <row r="20">
      <c r="A20" s="16" t="n"/>
      <c r="B20" s="16" t="n"/>
      <c r="C20" s="20" t="n"/>
    </row>
    <row r="21">
      <c r="A21" s="16" t="n"/>
      <c r="B21" s="16" t="n"/>
      <c r="C21" s="20" t="n"/>
    </row>
    <row r="22">
      <c r="A22" s="16" t="n"/>
      <c r="B22" s="16" t="n"/>
      <c r="C22" s="20" t="n"/>
    </row>
    <row r="23">
      <c r="A23" s="16" t="n"/>
      <c r="B23" s="16" t="n"/>
      <c r="C23" s="20" t="n"/>
    </row>
    <row r="24">
      <c r="A24" s="16" t="n"/>
      <c r="B24" s="16" t="n"/>
      <c r="C24" s="20" t="n"/>
    </row>
    <row r="25">
      <c r="A25" s="16" t="n"/>
      <c r="B25" s="16" t="n"/>
      <c r="C25" s="20" t="n"/>
    </row>
    <row r="26">
      <c r="A26" s="16" t="n"/>
      <c r="B26" s="16" t="n"/>
      <c r="C26" s="20" t="n"/>
    </row>
    <row r="27">
      <c r="A27" s="16" t="n"/>
      <c r="B27" s="16" t="n"/>
      <c r="C27" s="20" t="n"/>
    </row>
    <row r="28">
      <c r="A28" s="16" t="n"/>
      <c r="B28" s="16" t="n"/>
      <c r="C28" s="20" t="n"/>
    </row>
    <row r="29">
      <c r="A29" s="16" t="n"/>
      <c r="B29" s="16" t="n"/>
      <c r="C29" s="20" t="n"/>
    </row>
    <row r="30">
      <c r="A30" s="16" t="n"/>
      <c r="B30" s="16" t="n"/>
      <c r="C30" s="20" t="n"/>
    </row>
    <row r="31">
      <c r="A31" s="16" t="n"/>
      <c r="B31" s="16" t="n"/>
      <c r="C31" s="20" t="n"/>
    </row>
    <row r="32">
      <c r="A32" s="16" t="n"/>
      <c r="B32" s="16" t="n"/>
      <c r="C32" s="20" t="n"/>
    </row>
    <row r="33">
      <c r="A33" s="16" t="n"/>
      <c r="B33" s="16" t="n"/>
      <c r="C33" s="20" t="n"/>
    </row>
    <row r="34">
      <c r="A34" s="16" t="n"/>
      <c r="B34" s="16" t="n"/>
      <c r="C34" s="20" t="n"/>
    </row>
    <row r="35">
      <c r="A35" s="16" t="n"/>
      <c r="B35" s="16" t="n"/>
      <c r="C35" s="20" t="n"/>
    </row>
    <row r="36">
      <c r="A36" s="16" t="n"/>
      <c r="B36" s="16" t="n"/>
      <c r="C36" s="20" t="n"/>
    </row>
    <row r="37">
      <c r="A37" s="16" t="n"/>
      <c r="B37" s="16" t="n"/>
      <c r="C37" s="20" t="n"/>
    </row>
    <row r="38">
      <c r="A38" s="16" t="n"/>
      <c r="B38" s="16" t="n"/>
      <c r="C38" s="20" t="n"/>
    </row>
    <row r="39">
      <c r="A39" s="16" t="n"/>
      <c r="B39" s="16" t="n"/>
      <c r="C39" s="20" t="n"/>
    </row>
    <row r="40">
      <c r="A40" s="16" t="n"/>
      <c r="B40" s="16" t="n"/>
      <c r="C40" s="20" t="n"/>
    </row>
    <row r="41">
      <c r="A41" s="16" t="n"/>
      <c r="B41" s="16" t="n"/>
      <c r="C41" s="20" t="n"/>
    </row>
    <row r="42">
      <c r="A42" s="16" t="n"/>
      <c r="B42" s="16" t="n"/>
      <c r="C42" s="20" t="n"/>
    </row>
    <row r="43">
      <c r="A43" s="16" t="n"/>
      <c r="B43" s="16" t="n"/>
      <c r="C43" s="20" t="n"/>
    </row>
    <row r="44">
      <c r="A44" s="16" t="n"/>
      <c r="B44" s="16" t="n"/>
      <c r="C44" s="20" t="n"/>
    </row>
    <row r="45">
      <c r="A45" s="16" t="n"/>
      <c r="B45" s="16" t="n"/>
      <c r="C45" s="20" t="n"/>
    </row>
    <row r="46">
      <c r="A46" s="16" t="n"/>
      <c r="B46" s="16" t="n"/>
      <c r="C46" s="20" t="n"/>
    </row>
    <row r="47">
      <c r="A47" s="16" t="n"/>
      <c r="B47" s="16" t="n"/>
      <c r="C47" s="20" t="n"/>
    </row>
    <row r="48">
      <c r="A48" s="16" t="n"/>
      <c r="B48" s="16" t="n"/>
      <c r="C48" s="20" t="n"/>
    </row>
    <row r="49">
      <c r="A49" s="16" t="n"/>
      <c r="B49" s="16" t="n"/>
      <c r="C49" s="20" t="n"/>
    </row>
    <row r="50">
      <c r="A50" s="16" t="n"/>
      <c r="B50" s="16" t="n"/>
      <c r="C50" s="20" t="n"/>
    </row>
    <row r="51">
      <c r="A51" s="16" t="n"/>
      <c r="B51" s="16" t="n"/>
      <c r="C51" s="20" t="n"/>
    </row>
    <row r="52">
      <c r="A52" s="16" t="n"/>
      <c r="B52" s="16" t="n"/>
      <c r="C52" s="20" t="n"/>
    </row>
    <row r="53">
      <c r="A53" s="16" t="n"/>
      <c r="B53" s="16" t="n"/>
      <c r="C53" s="20" t="n"/>
    </row>
    <row r="54">
      <c r="A54" s="16" t="n"/>
      <c r="B54" s="16" t="n"/>
      <c r="C54" s="20" t="n"/>
    </row>
  </sheetData>
  <mergeCells count="1">
    <mergeCell ref="A2:C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6" customWidth="1" min="3" max="3"/>
    <col width="7" customWidth="1" min="4" max="4"/>
    <col width="13" customWidth="1" min="5" max="5"/>
    <col width="13" customWidth="1" min="6" max="6"/>
    <col width="12" customWidth="1" min="7" max="7"/>
    <col width="13" customWidth="1" min="8" max="8"/>
    <col width="12" customWidth="1" min="9" max="9"/>
    <col width="13" customWidth="1" min="10" max="10"/>
    <col width="12" customWidth="1" min="11" max="11"/>
    <col width="13" customWidth="1" min="12" max="12"/>
    <col width="13" customWidth="1" min="13" max="13"/>
    <col width="10" customWidth="1" min="14" max="14"/>
  </cols>
  <sheetData>
    <row r="1" ht="34" customHeight="1">
      <c r="A1" s="11" t="inlineStr">
        <is>
          <t>Data</t>
        </is>
      </c>
      <c r="B1" s="11" t="inlineStr">
        <is>
          <t>SKU</t>
        </is>
      </c>
      <c r="C1" s="11" t="inlineStr">
        <is>
          <t>Canal</t>
        </is>
      </c>
      <c r="D1" s="11" t="inlineStr">
        <is>
          <t>Qtd</t>
        </is>
      </c>
      <c r="E1" s="11" t="inlineStr">
        <is>
          <t>Preço unitário (R$)</t>
        </is>
      </c>
      <c r="F1" s="11" t="inlineStr">
        <is>
          <t>Frete por sua conta (R$)</t>
        </is>
      </c>
      <c r="G1" s="11" t="inlineStr">
        <is>
          <t>Outros custos (R$)</t>
        </is>
      </c>
      <c r="H1" s="11" t="inlineStr">
        <is>
          <t>Faturamento</t>
        </is>
      </c>
      <c r="I1" s="11" t="inlineStr">
        <is>
          <t>Comissão</t>
        </is>
      </c>
      <c r="J1" s="11" t="inlineStr">
        <is>
          <t>Taxa fixa / por unidade</t>
        </is>
      </c>
      <c r="K1" s="11" t="inlineStr">
        <is>
          <t>Imposto</t>
        </is>
      </c>
      <c r="L1" s="11" t="inlineStr">
        <is>
          <t>Custo do produto</t>
        </is>
      </c>
      <c r="M1" s="11" t="inlineStr">
        <is>
          <t>Lucro</t>
        </is>
      </c>
      <c r="N1" s="11" t="inlineStr">
        <is>
          <t>Margem</t>
        </is>
      </c>
    </row>
    <row r="2">
      <c r="A2" s="21" t="n"/>
      <c r="B2" s="16" t="n"/>
      <c r="C2" s="16" t="n"/>
      <c r="D2" s="22" t="n"/>
      <c r="E2" s="20" t="n"/>
      <c r="F2" s="20" t="n"/>
      <c r="G2" s="20" t="n"/>
      <c r="H2" s="23">
        <f>IF($B2="",0,$D2*$E2)</f>
        <v/>
      </c>
      <c r="I2" s="23">
        <f>IF($B2="",0,IFERROR($H2*INDEX(Config!$B$6:$B$8,MATCH($C2,Config!$A$6:$A$8,0)),0))</f>
        <v/>
      </c>
      <c r="J2" s="23">
        <f>IF($B2="",0,IFERROR($D2*INDEX(Config!$C$6:$C$8,MATCH($C2,Config!$A$6:$A$8,0)),0)+IFERROR(IF(AND(INDEX(Config!$E$6:$E$8,MATCH($C2,Config!$A$6:$A$8,0))&gt;0,$E2&lt;INDEX(Config!$E$6:$E$8,MATCH($C2,Config!$A$6:$A$8,0))),$D2*INDEX(Config!$D$6:$D$8,MATCH($C2,Config!$A$6:$A$8,0)),0),0))</f>
        <v/>
      </c>
      <c r="K2" s="23">
        <f>IF($B2="",0,$H2*Config!$B$15)</f>
        <v/>
      </c>
      <c r="L2" s="23">
        <f>IF($B2="",0,$D2*IFERROR(INDEX(Produtos!$C$5:$C$54,MATCH($B2,Produtos!$A$5:$A$54,0)),0))</f>
        <v/>
      </c>
      <c r="M2" s="23">
        <f>IF($B2="",0,$H2-$I2-$J2-$K2-$L2-$F2-$G2)</f>
        <v/>
      </c>
      <c r="N2" s="24">
        <f>IF(OR($B2="",$H2=0),0,$M2/$H2)</f>
        <v/>
      </c>
    </row>
    <row r="3">
      <c r="A3" s="21" t="n"/>
      <c r="B3" s="16" t="n"/>
      <c r="C3" s="16" t="n"/>
      <c r="D3" s="22" t="n"/>
      <c r="E3" s="20" t="n"/>
      <c r="F3" s="20" t="n"/>
      <c r="G3" s="20" t="n"/>
      <c r="H3" s="23">
        <f>IF($B3="",0,$D3*$E3)</f>
        <v/>
      </c>
      <c r="I3" s="23">
        <f>IF($B3="",0,IFERROR($H3*INDEX(Config!$B$6:$B$8,MATCH($C3,Config!$A$6:$A$8,0)),0))</f>
        <v/>
      </c>
      <c r="J3" s="23">
        <f>IF($B3="",0,IFERROR($D3*INDEX(Config!$C$6:$C$8,MATCH($C3,Config!$A$6:$A$8,0)),0)+IFERROR(IF(AND(INDEX(Config!$E$6:$E$8,MATCH($C3,Config!$A$6:$A$8,0))&gt;0,$E3&lt;INDEX(Config!$E$6:$E$8,MATCH($C3,Config!$A$6:$A$8,0))),$D3*INDEX(Config!$D$6:$D$8,MATCH($C3,Config!$A$6:$A$8,0)),0),0))</f>
        <v/>
      </c>
      <c r="K3" s="23">
        <f>IF($B3="",0,$H3*Config!$B$15)</f>
        <v/>
      </c>
      <c r="L3" s="23">
        <f>IF($B3="",0,$D3*IFERROR(INDEX(Produtos!$C$5:$C$54,MATCH($B3,Produtos!$A$5:$A$54,0)),0))</f>
        <v/>
      </c>
      <c r="M3" s="23">
        <f>IF($B3="",0,$H3-$I3-$J3-$K3-$L3-$F3-$G3)</f>
        <v/>
      </c>
      <c r="N3" s="24">
        <f>IF(OR($B3="",$H3=0),0,$M3/$H3)</f>
        <v/>
      </c>
    </row>
    <row r="4">
      <c r="A4" s="21" t="n"/>
      <c r="B4" s="16" t="n"/>
      <c r="C4" s="16" t="n"/>
      <c r="D4" s="22" t="n"/>
      <c r="E4" s="20" t="n"/>
      <c r="F4" s="20" t="n"/>
      <c r="G4" s="20" t="n"/>
      <c r="H4" s="23">
        <f>IF($B4="",0,$D4*$E4)</f>
        <v/>
      </c>
      <c r="I4" s="23">
        <f>IF($B4="",0,IFERROR($H4*INDEX(Config!$B$6:$B$8,MATCH($C4,Config!$A$6:$A$8,0)),0))</f>
        <v/>
      </c>
      <c r="J4" s="23">
        <f>IF($B4="",0,IFERROR($D4*INDEX(Config!$C$6:$C$8,MATCH($C4,Config!$A$6:$A$8,0)),0)+IFERROR(IF(AND(INDEX(Config!$E$6:$E$8,MATCH($C4,Config!$A$6:$A$8,0))&gt;0,$E4&lt;INDEX(Config!$E$6:$E$8,MATCH($C4,Config!$A$6:$A$8,0))),$D4*INDEX(Config!$D$6:$D$8,MATCH($C4,Config!$A$6:$A$8,0)),0),0))</f>
        <v/>
      </c>
      <c r="K4" s="23">
        <f>IF($B4="",0,$H4*Config!$B$15)</f>
        <v/>
      </c>
      <c r="L4" s="23">
        <f>IF($B4="",0,$D4*IFERROR(INDEX(Produtos!$C$5:$C$54,MATCH($B4,Produtos!$A$5:$A$54,0)),0))</f>
        <v/>
      </c>
      <c r="M4" s="23">
        <f>IF($B4="",0,$H4-$I4-$J4-$K4-$L4-$F4-$G4)</f>
        <v/>
      </c>
      <c r="N4" s="24">
        <f>IF(OR($B4="",$H4=0),0,$M4/$H4)</f>
        <v/>
      </c>
    </row>
    <row r="5">
      <c r="A5" s="21" t="n"/>
      <c r="B5" s="16" t="n"/>
      <c r="C5" s="16" t="n"/>
      <c r="D5" s="22" t="n"/>
      <c r="E5" s="20" t="n"/>
      <c r="F5" s="20" t="n"/>
      <c r="G5" s="20" t="n"/>
      <c r="H5" s="23">
        <f>IF($B5="",0,$D5*$E5)</f>
        <v/>
      </c>
      <c r="I5" s="23">
        <f>IF($B5="",0,IFERROR($H5*INDEX(Config!$B$6:$B$8,MATCH($C5,Config!$A$6:$A$8,0)),0))</f>
        <v/>
      </c>
      <c r="J5" s="23">
        <f>IF($B5="",0,IFERROR($D5*INDEX(Config!$C$6:$C$8,MATCH($C5,Config!$A$6:$A$8,0)),0)+IFERROR(IF(AND(INDEX(Config!$E$6:$E$8,MATCH($C5,Config!$A$6:$A$8,0))&gt;0,$E5&lt;INDEX(Config!$E$6:$E$8,MATCH($C5,Config!$A$6:$A$8,0))),$D5*INDEX(Config!$D$6:$D$8,MATCH($C5,Config!$A$6:$A$8,0)),0),0))</f>
        <v/>
      </c>
      <c r="K5" s="23">
        <f>IF($B5="",0,$H5*Config!$B$15)</f>
        <v/>
      </c>
      <c r="L5" s="23">
        <f>IF($B5="",0,$D5*IFERROR(INDEX(Produtos!$C$5:$C$54,MATCH($B5,Produtos!$A$5:$A$54,0)),0))</f>
        <v/>
      </c>
      <c r="M5" s="23">
        <f>IF($B5="",0,$H5-$I5-$J5-$K5-$L5-$F5-$G5)</f>
        <v/>
      </c>
      <c r="N5" s="24">
        <f>IF(OR($B5="",$H5=0),0,$M5/$H5)</f>
        <v/>
      </c>
    </row>
    <row r="6">
      <c r="A6" s="21" t="n"/>
      <c r="B6" s="16" t="n"/>
      <c r="C6" s="16" t="n"/>
      <c r="D6" s="22" t="n"/>
      <c r="E6" s="20" t="n"/>
      <c r="F6" s="20" t="n"/>
      <c r="G6" s="20" t="n"/>
      <c r="H6" s="23">
        <f>IF($B6="",0,$D6*$E6)</f>
        <v/>
      </c>
      <c r="I6" s="23">
        <f>IF($B6="",0,IFERROR($H6*INDEX(Config!$B$6:$B$8,MATCH($C6,Config!$A$6:$A$8,0)),0))</f>
        <v/>
      </c>
      <c r="J6" s="23">
        <f>IF($B6="",0,IFERROR($D6*INDEX(Config!$C$6:$C$8,MATCH($C6,Config!$A$6:$A$8,0)),0)+IFERROR(IF(AND(INDEX(Config!$E$6:$E$8,MATCH($C6,Config!$A$6:$A$8,0))&gt;0,$E6&lt;INDEX(Config!$E$6:$E$8,MATCH($C6,Config!$A$6:$A$8,0))),$D6*INDEX(Config!$D$6:$D$8,MATCH($C6,Config!$A$6:$A$8,0)),0),0))</f>
        <v/>
      </c>
      <c r="K6" s="23">
        <f>IF($B6="",0,$H6*Config!$B$15)</f>
        <v/>
      </c>
      <c r="L6" s="23">
        <f>IF($B6="",0,$D6*IFERROR(INDEX(Produtos!$C$5:$C$54,MATCH($B6,Produtos!$A$5:$A$54,0)),0))</f>
        <v/>
      </c>
      <c r="M6" s="23">
        <f>IF($B6="",0,$H6-$I6-$J6-$K6-$L6-$F6-$G6)</f>
        <v/>
      </c>
      <c r="N6" s="24">
        <f>IF(OR($B6="",$H6=0),0,$M6/$H6)</f>
        <v/>
      </c>
    </row>
    <row r="7">
      <c r="A7" s="21" t="n"/>
      <c r="B7" s="16" t="n"/>
      <c r="C7" s="16" t="n"/>
      <c r="D7" s="22" t="n"/>
      <c r="E7" s="20" t="n"/>
      <c r="F7" s="20" t="n"/>
      <c r="G7" s="20" t="n"/>
      <c r="H7" s="23">
        <f>IF($B7="",0,$D7*$E7)</f>
        <v/>
      </c>
      <c r="I7" s="23">
        <f>IF($B7="",0,IFERROR($H7*INDEX(Config!$B$6:$B$8,MATCH($C7,Config!$A$6:$A$8,0)),0))</f>
        <v/>
      </c>
      <c r="J7" s="23">
        <f>IF($B7="",0,IFERROR($D7*INDEX(Config!$C$6:$C$8,MATCH($C7,Config!$A$6:$A$8,0)),0)+IFERROR(IF(AND(INDEX(Config!$E$6:$E$8,MATCH($C7,Config!$A$6:$A$8,0))&gt;0,$E7&lt;INDEX(Config!$E$6:$E$8,MATCH($C7,Config!$A$6:$A$8,0))),$D7*INDEX(Config!$D$6:$D$8,MATCH($C7,Config!$A$6:$A$8,0)),0),0))</f>
        <v/>
      </c>
      <c r="K7" s="23">
        <f>IF($B7="",0,$H7*Config!$B$15)</f>
        <v/>
      </c>
      <c r="L7" s="23">
        <f>IF($B7="",0,$D7*IFERROR(INDEX(Produtos!$C$5:$C$54,MATCH($B7,Produtos!$A$5:$A$54,0)),0))</f>
        <v/>
      </c>
      <c r="M7" s="23">
        <f>IF($B7="",0,$H7-$I7-$J7-$K7-$L7-$F7-$G7)</f>
        <v/>
      </c>
      <c r="N7" s="24">
        <f>IF(OR($B7="",$H7=0),0,$M7/$H7)</f>
        <v/>
      </c>
    </row>
    <row r="8">
      <c r="A8" s="21" t="n"/>
      <c r="B8" s="16" t="n"/>
      <c r="C8" s="16" t="n"/>
      <c r="D8" s="22" t="n"/>
      <c r="E8" s="20" t="n"/>
      <c r="F8" s="20" t="n"/>
      <c r="G8" s="20" t="n"/>
      <c r="H8" s="23">
        <f>IF($B8="",0,$D8*$E8)</f>
        <v/>
      </c>
      <c r="I8" s="23">
        <f>IF($B8="",0,IFERROR($H8*INDEX(Config!$B$6:$B$8,MATCH($C8,Config!$A$6:$A$8,0)),0))</f>
        <v/>
      </c>
      <c r="J8" s="23">
        <f>IF($B8="",0,IFERROR($D8*INDEX(Config!$C$6:$C$8,MATCH($C8,Config!$A$6:$A$8,0)),0)+IFERROR(IF(AND(INDEX(Config!$E$6:$E$8,MATCH($C8,Config!$A$6:$A$8,0))&gt;0,$E8&lt;INDEX(Config!$E$6:$E$8,MATCH($C8,Config!$A$6:$A$8,0))),$D8*INDEX(Config!$D$6:$D$8,MATCH($C8,Config!$A$6:$A$8,0)),0),0))</f>
        <v/>
      </c>
      <c r="K8" s="23">
        <f>IF($B8="",0,$H8*Config!$B$15)</f>
        <v/>
      </c>
      <c r="L8" s="23">
        <f>IF($B8="",0,$D8*IFERROR(INDEX(Produtos!$C$5:$C$54,MATCH($B8,Produtos!$A$5:$A$54,0)),0))</f>
        <v/>
      </c>
      <c r="M8" s="23">
        <f>IF($B8="",0,$H8-$I8-$J8-$K8-$L8-$F8-$G8)</f>
        <v/>
      </c>
      <c r="N8" s="24">
        <f>IF(OR($B8="",$H8=0),0,$M8/$H8)</f>
        <v/>
      </c>
    </row>
    <row r="9">
      <c r="A9" s="21" t="n"/>
      <c r="B9" s="16" t="n"/>
      <c r="C9" s="16" t="n"/>
      <c r="D9" s="22" t="n"/>
      <c r="E9" s="20" t="n"/>
      <c r="F9" s="20" t="n"/>
      <c r="G9" s="20" t="n"/>
      <c r="H9" s="23">
        <f>IF($B9="",0,$D9*$E9)</f>
        <v/>
      </c>
      <c r="I9" s="23">
        <f>IF($B9="",0,IFERROR($H9*INDEX(Config!$B$6:$B$8,MATCH($C9,Config!$A$6:$A$8,0)),0))</f>
        <v/>
      </c>
      <c r="J9" s="23">
        <f>IF($B9="",0,IFERROR($D9*INDEX(Config!$C$6:$C$8,MATCH($C9,Config!$A$6:$A$8,0)),0)+IFERROR(IF(AND(INDEX(Config!$E$6:$E$8,MATCH($C9,Config!$A$6:$A$8,0))&gt;0,$E9&lt;INDEX(Config!$E$6:$E$8,MATCH($C9,Config!$A$6:$A$8,0))),$D9*INDEX(Config!$D$6:$D$8,MATCH($C9,Config!$A$6:$A$8,0)),0),0))</f>
        <v/>
      </c>
      <c r="K9" s="23">
        <f>IF($B9="",0,$H9*Config!$B$15)</f>
        <v/>
      </c>
      <c r="L9" s="23">
        <f>IF($B9="",0,$D9*IFERROR(INDEX(Produtos!$C$5:$C$54,MATCH($B9,Produtos!$A$5:$A$54,0)),0))</f>
        <v/>
      </c>
      <c r="M9" s="23">
        <f>IF($B9="",0,$H9-$I9-$J9-$K9-$L9-$F9-$G9)</f>
        <v/>
      </c>
      <c r="N9" s="24">
        <f>IF(OR($B9="",$H9=0),0,$M9/$H9)</f>
        <v/>
      </c>
    </row>
    <row r="10">
      <c r="A10" s="21" t="n"/>
      <c r="B10" s="16" t="n"/>
      <c r="C10" s="16" t="n"/>
      <c r="D10" s="22" t="n"/>
      <c r="E10" s="20" t="n"/>
      <c r="F10" s="20" t="n"/>
      <c r="G10" s="20" t="n"/>
      <c r="H10" s="23">
        <f>IF($B10="",0,$D10*$E10)</f>
        <v/>
      </c>
      <c r="I10" s="23">
        <f>IF($B10="",0,IFERROR($H10*INDEX(Config!$B$6:$B$8,MATCH($C10,Config!$A$6:$A$8,0)),0))</f>
        <v/>
      </c>
      <c r="J10" s="23">
        <f>IF($B10="",0,IFERROR($D10*INDEX(Config!$C$6:$C$8,MATCH($C10,Config!$A$6:$A$8,0)),0)+IFERROR(IF(AND(INDEX(Config!$E$6:$E$8,MATCH($C10,Config!$A$6:$A$8,0))&gt;0,$E10&lt;INDEX(Config!$E$6:$E$8,MATCH($C10,Config!$A$6:$A$8,0))),$D10*INDEX(Config!$D$6:$D$8,MATCH($C10,Config!$A$6:$A$8,0)),0),0))</f>
        <v/>
      </c>
      <c r="K10" s="23">
        <f>IF($B10="",0,$H10*Config!$B$15)</f>
        <v/>
      </c>
      <c r="L10" s="23">
        <f>IF($B10="",0,$D10*IFERROR(INDEX(Produtos!$C$5:$C$54,MATCH($B10,Produtos!$A$5:$A$54,0)),0))</f>
        <v/>
      </c>
      <c r="M10" s="23">
        <f>IF($B10="",0,$H10-$I10-$J10-$K10-$L10-$F10-$G10)</f>
        <v/>
      </c>
      <c r="N10" s="24">
        <f>IF(OR($B10="",$H10=0),0,$M10/$H10)</f>
        <v/>
      </c>
    </row>
    <row r="11">
      <c r="A11" s="21" t="n"/>
      <c r="B11" s="16" t="n"/>
      <c r="C11" s="16" t="n"/>
      <c r="D11" s="22" t="n"/>
      <c r="E11" s="20" t="n"/>
      <c r="F11" s="20" t="n"/>
      <c r="G11" s="20" t="n"/>
      <c r="H11" s="23">
        <f>IF($B11="",0,$D11*$E11)</f>
        <v/>
      </c>
      <c r="I11" s="23">
        <f>IF($B11="",0,IFERROR($H11*INDEX(Config!$B$6:$B$8,MATCH($C11,Config!$A$6:$A$8,0)),0))</f>
        <v/>
      </c>
      <c r="J11" s="23">
        <f>IF($B11="",0,IFERROR($D11*INDEX(Config!$C$6:$C$8,MATCH($C11,Config!$A$6:$A$8,0)),0)+IFERROR(IF(AND(INDEX(Config!$E$6:$E$8,MATCH($C11,Config!$A$6:$A$8,0))&gt;0,$E11&lt;INDEX(Config!$E$6:$E$8,MATCH($C11,Config!$A$6:$A$8,0))),$D11*INDEX(Config!$D$6:$D$8,MATCH($C11,Config!$A$6:$A$8,0)),0),0))</f>
        <v/>
      </c>
      <c r="K11" s="23">
        <f>IF($B11="",0,$H11*Config!$B$15)</f>
        <v/>
      </c>
      <c r="L11" s="23">
        <f>IF($B11="",0,$D11*IFERROR(INDEX(Produtos!$C$5:$C$54,MATCH($B11,Produtos!$A$5:$A$54,0)),0))</f>
        <v/>
      </c>
      <c r="M11" s="23">
        <f>IF($B11="",0,$H11-$I11-$J11-$K11-$L11-$F11-$G11)</f>
        <v/>
      </c>
      <c r="N11" s="24">
        <f>IF(OR($B11="",$H11=0),0,$M11/$H11)</f>
        <v/>
      </c>
    </row>
    <row r="12">
      <c r="A12" s="21" t="n"/>
      <c r="B12" s="16" t="n"/>
      <c r="C12" s="16" t="n"/>
      <c r="D12" s="22" t="n"/>
      <c r="E12" s="20" t="n"/>
      <c r="F12" s="20" t="n"/>
      <c r="G12" s="20" t="n"/>
      <c r="H12" s="23">
        <f>IF($B12="",0,$D12*$E12)</f>
        <v/>
      </c>
      <c r="I12" s="23">
        <f>IF($B12="",0,IFERROR($H12*INDEX(Config!$B$6:$B$8,MATCH($C12,Config!$A$6:$A$8,0)),0))</f>
        <v/>
      </c>
      <c r="J12" s="23">
        <f>IF($B12="",0,IFERROR($D12*INDEX(Config!$C$6:$C$8,MATCH($C12,Config!$A$6:$A$8,0)),0)+IFERROR(IF(AND(INDEX(Config!$E$6:$E$8,MATCH($C12,Config!$A$6:$A$8,0))&gt;0,$E12&lt;INDEX(Config!$E$6:$E$8,MATCH($C12,Config!$A$6:$A$8,0))),$D12*INDEX(Config!$D$6:$D$8,MATCH($C12,Config!$A$6:$A$8,0)),0),0))</f>
        <v/>
      </c>
      <c r="K12" s="23">
        <f>IF($B12="",0,$H12*Config!$B$15)</f>
        <v/>
      </c>
      <c r="L12" s="23">
        <f>IF($B12="",0,$D12*IFERROR(INDEX(Produtos!$C$5:$C$54,MATCH($B12,Produtos!$A$5:$A$54,0)),0))</f>
        <v/>
      </c>
      <c r="M12" s="23">
        <f>IF($B12="",0,$H12-$I12-$J12-$K12-$L12-$F12-$G12)</f>
        <v/>
      </c>
      <c r="N12" s="24">
        <f>IF(OR($B12="",$H12=0),0,$M12/$H12)</f>
        <v/>
      </c>
    </row>
    <row r="13">
      <c r="A13" s="21" t="n"/>
      <c r="B13" s="16" t="n"/>
      <c r="C13" s="16" t="n"/>
      <c r="D13" s="22" t="n"/>
      <c r="E13" s="20" t="n"/>
      <c r="F13" s="20" t="n"/>
      <c r="G13" s="20" t="n"/>
      <c r="H13" s="23">
        <f>IF($B13="",0,$D13*$E13)</f>
        <v/>
      </c>
      <c r="I13" s="23">
        <f>IF($B13="",0,IFERROR($H13*INDEX(Config!$B$6:$B$8,MATCH($C13,Config!$A$6:$A$8,0)),0))</f>
        <v/>
      </c>
      <c r="J13" s="23">
        <f>IF($B13="",0,IFERROR($D13*INDEX(Config!$C$6:$C$8,MATCH($C13,Config!$A$6:$A$8,0)),0)+IFERROR(IF(AND(INDEX(Config!$E$6:$E$8,MATCH($C13,Config!$A$6:$A$8,0))&gt;0,$E13&lt;INDEX(Config!$E$6:$E$8,MATCH($C13,Config!$A$6:$A$8,0))),$D13*INDEX(Config!$D$6:$D$8,MATCH($C13,Config!$A$6:$A$8,0)),0),0))</f>
        <v/>
      </c>
      <c r="K13" s="23">
        <f>IF($B13="",0,$H13*Config!$B$15)</f>
        <v/>
      </c>
      <c r="L13" s="23">
        <f>IF($B13="",0,$D13*IFERROR(INDEX(Produtos!$C$5:$C$54,MATCH($B13,Produtos!$A$5:$A$54,0)),0))</f>
        <v/>
      </c>
      <c r="M13" s="23">
        <f>IF($B13="",0,$H13-$I13-$J13-$K13-$L13-$F13-$G13)</f>
        <v/>
      </c>
      <c r="N13" s="24">
        <f>IF(OR($B13="",$H13=0),0,$M13/$H13)</f>
        <v/>
      </c>
    </row>
    <row r="14">
      <c r="A14" s="21" t="n"/>
      <c r="B14" s="16" t="n"/>
      <c r="C14" s="16" t="n"/>
      <c r="D14" s="22" t="n"/>
      <c r="E14" s="20" t="n"/>
      <c r="F14" s="20" t="n"/>
      <c r="G14" s="20" t="n"/>
      <c r="H14" s="23">
        <f>IF($B14="",0,$D14*$E14)</f>
        <v/>
      </c>
      <c r="I14" s="23">
        <f>IF($B14="",0,IFERROR($H14*INDEX(Config!$B$6:$B$8,MATCH($C14,Config!$A$6:$A$8,0)),0))</f>
        <v/>
      </c>
      <c r="J14" s="23">
        <f>IF($B14="",0,IFERROR($D14*INDEX(Config!$C$6:$C$8,MATCH($C14,Config!$A$6:$A$8,0)),0)+IFERROR(IF(AND(INDEX(Config!$E$6:$E$8,MATCH($C14,Config!$A$6:$A$8,0))&gt;0,$E14&lt;INDEX(Config!$E$6:$E$8,MATCH($C14,Config!$A$6:$A$8,0))),$D14*INDEX(Config!$D$6:$D$8,MATCH($C14,Config!$A$6:$A$8,0)),0),0))</f>
        <v/>
      </c>
      <c r="K14" s="23">
        <f>IF($B14="",0,$H14*Config!$B$15)</f>
        <v/>
      </c>
      <c r="L14" s="23">
        <f>IF($B14="",0,$D14*IFERROR(INDEX(Produtos!$C$5:$C$54,MATCH($B14,Produtos!$A$5:$A$54,0)),0))</f>
        <v/>
      </c>
      <c r="M14" s="23">
        <f>IF($B14="",0,$H14-$I14-$J14-$K14-$L14-$F14-$G14)</f>
        <v/>
      </c>
      <c r="N14" s="24">
        <f>IF(OR($B14="",$H14=0),0,$M14/$H14)</f>
        <v/>
      </c>
    </row>
    <row r="15">
      <c r="A15" s="21" t="n"/>
      <c r="B15" s="16" t="n"/>
      <c r="C15" s="16" t="n"/>
      <c r="D15" s="22" t="n"/>
      <c r="E15" s="20" t="n"/>
      <c r="F15" s="20" t="n"/>
      <c r="G15" s="20" t="n"/>
      <c r="H15" s="23">
        <f>IF($B15="",0,$D15*$E15)</f>
        <v/>
      </c>
      <c r="I15" s="23">
        <f>IF($B15="",0,IFERROR($H15*INDEX(Config!$B$6:$B$8,MATCH($C15,Config!$A$6:$A$8,0)),0))</f>
        <v/>
      </c>
      <c r="J15" s="23">
        <f>IF($B15="",0,IFERROR($D15*INDEX(Config!$C$6:$C$8,MATCH($C15,Config!$A$6:$A$8,0)),0)+IFERROR(IF(AND(INDEX(Config!$E$6:$E$8,MATCH($C15,Config!$A$6:$A$8,0))&gt;0,$E15&lt;INDEX(Config!$E$6:$E$8,MATCH($C15,Config!$A$6:$A$8,0))),$D15*INDEX(Config!$D$6:$D$8,MATCH($C15,Config!$A$6:$A$8,0)),0),0))</f>
        <v/>
      </c>
      <c r="K15" s="23">
        <f>IF($B15="",0,$H15*Config!$B$15)</f>
        <v/>
      </c>
      <c r="L15" s="23">
        <f>IF($B15="",0,$D15*IFERROR(INDEX(Produtos!$C$5:$C$54,MATCH($B15,Produtos!$A$5:$A$54,0)),0))</f>
        <v/>
      </c>
      <c r="M15" s="23">
        <f>IF($B15="",0,$H15-$I15-$J15-$K15-$L15-$F15-$G15)</f>
        <v/>
      </c>
      <c r="N15" s="24">
        <f>IF(OR($B15="",$H15=0),0,$M15/$H15)</f>
        <v/>
      </c>
    </row>
    <row r="16">
      <c r="A16" s="21" t="n"/>
      <c r="B16" s="16" t="n"/>
      <c r="C16" s="16" t="n"/>
      <c r="D16" s="22" t="n"/>
      <c r="E16" s="20" t="n"/>
      <c r="F16" s="20" t="n"/>
      <c r="G16" s="20" t="n"/>
      <c r="H16" s="23">
        <f>IF($B16="",0,$D16*$E16)</f>
        <v/>
      </c>
      <c r="I16" s="23">
        <f>IF($B16="",0,IFERROR($H16*INDEX(Config!$B$6:$B$8,MATCH($C16,Config!$A$6:$A$8,0)),0))</f>
        <v/>
      </c>
      <c r="J16" s="23">
        <f>IF($B16="",0,IFERROR($D16*INDEX(Config!$C$6:$C$8,MATCH($C16,Config!$A$6:$A$8,0)),0)+IFERROR(IF(AND(INDEX(Config!$E$6:$E$8,MATCH($C16,Config!$A$6:$A$8,0))&gt;0,$E16&lt;INDEX(Config!$E$6:$E$8,MATCH($C16,Config!$A$6:$A$8,0))),$D16*INDEX(Config!$D$6:$D$8,MATCH($C16,Config!$A$6:$A$8,0)),0),0))</f>
        <v/>
      </c>
      <c r="K16" s="23">
        <f>IF($B16="",0,$H16*Config!$B$15)</f>
        <v/>
      </c>
      <c r="L16" s="23">
        <f>IF($B16="",0,$D16*IFERROR(INDEX(Produtos!$C$5:$C$54,MATCH($B16,Produtos!$A$5:$A$54,0)),0))</f>
        <v/>
      </c>
      <c r="M16" s="23">
        <f>IF($B16="",0,$H16-$I16-$J16-$K16-$L16-$F16-$G16)</f>
        <v/>
      </c>
      <c r="N16" s="24">
        <f>IF(OR($B16="",$H16=0),0,$M16/$H16)</f>
        <v/>
      </c>
    </row>
    <row r="17">
      <c r="A17" s="21" t="n"/>
      <c r="B17" s="16" t="n"/>
      <c r="C17" s="16" t="n"/>
      <c r="D17" s="22" t="n"/>
      <c r="E17" s="20" t="n"/>
      <c r="F17" s="20" t="n"/>
      <c r="G17" s="20" t="n"/>
      <c r="H17" s="23">
        <f>IF($B17="",0,$D17*$E17)</f>
        <v/>
      </c>
      <c r="I17" s="23">
        <f>IF($B17="",0,IFERROR($H17*INDEX(Config!$B$6:$B$8,MATCH($C17,Config!$A$6:$A$8,0)),0))</f>
        <v/>
      </c>
      <c r="J17" s="23">
        <f>IF($B17="",0,IFERROR($D17*INDEX(Config!$C$6:$C$8,MATCH($C17,Config!$A$6:$A$8,0)),0)+IFERROR(IF(AND(INDEX(Config!$E$6:$E$8,MATCH($C17,Config!$A$6:$A$8,0))&gt;0,$E17&lt;INDEX(Config!$E$6:$E$8,MATCH($C17,Config!$A$6:$A$8,0))),$D17*INDEX(Config!$D$6:$D$8,MATCH($C17,Config!$A$6:$A$8,0)),0),0))</f>
        <v/>
      </c>
      <c r="K17" s="23">
        <f>IF($B17="",0,$H17*Config!$B$15)</f>
        <v/>
      </c>
      <c r="L17" s="23">
        <f>IF($B17="",0,$D17*IFERROR(INDEX(Produtos!$C$5:$C$54,MATCH($B17,Produtos!$A$5:$A$54,0)),0))</f>
        <v/>
      </c>
      <c r="M17" s="23">
        <f>IF($B17="",0,$H17-$I17-$J17-$K17-$L17-$F17-$G17)</f>
        <v/>
      </c>
      <c r="N17" s="24">
        <f>IF(OR($B17="",$H17=0),0,$M17/$H17)</f>
        <v/>
      </c>
    </row>
    <row r="18">
      <c r="A18" s="21" t="n"/>
      <c r="B18" s="16" t="n"/>
      <c r="C18" s="16" t="n"/>
      <c r="D18" s="22" t="n"/>
      <c r="E18" s="20" t="n"/>
      <c r="F18" s="20" t="n"/>
      <c r="G18" s="20" t="n"/>
      <c r="H18" s="23">
        <f>IF($B18="",0,$D18*$E18)</f>
        <v/>
      </c>
      <c r="I18" s="23">
        <f>IF($B18="",0,IFERROR($H18*INDEX(Config!$B$6:$B$8,MATCH($C18,Config!$A$6:$A$8,0)),0))</f>
        <v/>
      </c>
      <c r="J18" s="23">
        <f>IF($B18="",0,IFERROR($D18*INDEX(Config!$C$6:$C$8,MATCH($C18,Config!$A$6:$A$8,0)),0)+IFERROR(IF(AND(INDEX(Config!$E$6:$E$8,MATCH($C18,Config!$A$6:$A$8,0))&gt;0,$E18&lt;INDEX(Config!$E$6:$E$8,MATCH($C18,Config!$A$6:$A$8,0))),$D18*INDEX(Config!$D$6:$D$8,MATCH($C18,Config!$A$6:$A$8,0)),0),0))</f>
        <v/>
      </c>
      <c r="K18" s="23">
        <f>IF($B18="",0,$H18*Config!$B$15)</f>
        <v/>
      </c>
      <c r="L18" s="23">
        <f>IF($B18="",0,$D18*IFERROR(INDEX(Produtos!$C$5:$C$54,MATCH($B18,Produtos!$A$5:$A$54,0)),0))</f>
        <v/>
      </c>
      <c r="M18" s="23">
        <f>IF($B18="",0,$H18-$I18-$J18-$K18-$L18-$F18-$G18)</f>
        <v/>
      </c>
      <c r="N18" s="24">
        <f>IF(OR($B18="",$H18=0),0,$M18/$H18)</f>
        <v/>
      </c>
    </row>
    <row r="19">
      <c r="A19" s="21" t="n"/>
      <c r="B19" s="16" t="n"/>
      <c r="C19" s="16" t="n"/>
      <c r="D19" s="22" t="n"/>
      <c r="E19" s="20" t="n"/>
      <c r="F19" s="20" t="n"/>
      <c r="G19" s="20" t="n"/>
      <c r="H19" s="23">
        <f>IF($B19="",0,$D19*$E19)</f>
        <v/>
      </c>
      <c r="I19" s="23">
        <f>IF($B19="",0,IFERROR($H19*INDEX(Config!$B$6:$B$8,MATCH($C19,Config!$A$6:$A$8,0)),0))</f>
        <v/>
      </c>
      <c r="J19" s="23">
        <f>IF($B19="",0,IFERROR($D19*INDEX(Config!$C$6:$C$8,MATCH($C19,Config!$A$6:$A$8,0)),0)+IFERROR(IF(AND(INDEX(Config!$E$6:$E$8,MATCH($C19,Config!$A$6:$A$8,0))&gt;0,$E19&lt;INDEX(Config!$E$6:$E$8,MATCH($C19,Config!$A$6:$A$8,0))),$D19*INDEX(Config!$D$6:$D$8,MATCH($C19,Config!$A$6:$A$8,0)),0),0))</f>
        <v/>
      </c>
      <c r="K19" s="23">
        <f>IF($B19="",0,$H19*Config!$B$15)</f>
        <v/>
      </c>
      <c r="L19" s="23">
        <f>IF($B19="",0,$D19*IFERROR(INDEX(Produtos!$C$5:$C$54,MATCH($B19,Produtos!$A$5:$A$54,0)),0))</f>
        <v/>
      </c>
      <c r="M19" s="23">
        <f>IF($B19="",0,$H19-$I19-$J19-$K19-$L19-$F19-$G19)</f>
        <v/>
      </c>
      <c r="N19" s="24">
        <f>IF(OR($B19="",$H19=0),0,$M19/$H19)</f>
        <v/>
      </c>
    </row>
    <row r="20">
      <c r="A20" s="21" t="n"/>
      <c r="B20" s="16" t="n"/>
      <c r="C20" s="16" t="n"/>
      <c r="D20" s="22" t="n"/>
      <c r="E20" s="20" t="n"/>
      <c r="F20" s="20" t="n"/>
      <c r="G20" s="20" t="n"/>
      <c r="H20" s="23">
        <f>IF($B20="",0,$D20*$E20)</f>
        <v/>
      </c>
      <c r="I20" s="23">
        <f>IF($B20="",0,IFERROR($H20*INDEX(Config!$B$6:$B$8,MATCH($C20,Config!$A$6:$A$8,0)),0))</f>
        <v/>
      </c>
      <c r="J20" s="23">
        <f>IF($B20="",0,IFERROR($D20*INDEX(Config!$C$6:$C$8,MATCH($C20,Config!$A$6:$A$8,0)),0)+IFERROR(IF(AND(INDEX(Config!$E$6:$E$8,MATCH($C20,Config!$A$6:$A$8,0))&gt;0,$E20&lt;INDEX(Config!$E$6:$E$8,MATCH($C20,Config!$A$6:$A$8,0))),$D20*INDEX(Config!$D$6:$D$8,MATCH($C20,Config!$A$6:$A$8,0)),0),0))</f>
        <v/>
      </c>
      <c r="K20" s="23">
        <f>IF($B20="",0,$H20*Config!$B$15)</f>
        <v/>
      </c>
      <c r="L20" s="23">
        <f>IF($B20="",0,$D20*IFERROR(INDEX(Produtos!$C$5:$C$54,MATCH($B20,Produtos!$A$5:$A$54,0)),0))</f>
        <v/>
      </c>
      <c r="M20" s="23">
        <f>IF($B20="",0,$H20-$I20-$J20-$K20-$L20-$F20-$G20)</f>
        <v/>
      </c>
      <c r="N20" s="24">
        <f>IF(OR($B20="",$H20=0),0,$M20/$H20)</f>
        <v/>
      </c>
    </row>
    <row r="21">
      <c r="A21" s="21" t="n"/>
      <c r="B21" s="16" t="n"/>
      <c r="C21" s="16" t="n"/>
      <c r="D21" s="22" t="n"/>
      <c r="E21" s="20" t="n"/>
      <c r="F21" s="20" t="n"/>
      <c r="G21" s="20" t="n"/>
      <c r="H21" s="23">
        <f>IF($B21="",0,$D21*$E21)</f>
        <v/>
      </c>
      <c r="I21" s="23">
        <f>IF($B21="",0,IFERROR($H21*INDEX(Config!$B$6:$B$8,MATCH($C21,Config!$A$6:$A$8,0)),0))</f>
        <v/>
      </c>
      <c r="J21" s="23">
        <f>IF($B21="",0,IFERROR($D21*INDEX(Config!$C$6:$C$8,MATCH($C21,Config!$A$6:$A$8,0)),0)+IFERROR(IF(AND(INDEX(Config!$E$6:$E$8,MATCH($C21,Config!$A$6:$A$8,0))&gt;0,$E21&lt;INDEX(Config!$E$6:$E$8,MATCH($C21,Config!$A$6:$A$8,0))),$D21*INDEX(Config!$D$6:$D$8,MATCH($C21,Config!$A$6:$A$8,0)),0),0))</f>
        <v/>
      </c>
      <c r="K21" s="23">
        <f>IF($B21="",0,$H21*Config!$B$15)</f>
        <v/>
      </c>
      <c r="L21" s="23">
        <f>IF($B21="",0,$D21*IFERROR(INDEX(Produtos!$C$5:$C$54,MATCH($B21,Produtos!$A$5:$A$54,0)),0))</f>
        <v/>
      </c>
      <c r="M21" s="23">
        <f>IF($B21="",0,$H21-$I21-$J21-$K21-$L21-$F21-$G21)</f>
        <v/>
      </c>
      <c r="N21" s="24">
        <f>IF(OR($B21="",$H21=0),0,$M21/$H21)</f>
        <v/>
      </c>
    </row>
    <row r="22">
      <c r="A22" s="21" t="n"/>
      <c r="B22" s="16" t="n"/>
      <c r="C22" s="16" t="n"/>
      <c r="D22" s="22" t="n"/>
      <c r="E22" s="20" t="n"/>
      <c r="F22" s="20" t="n"/>
      <c r="G22" s="20" t="n"/>
      <c r="H22" s="23">
        <f>IF($B22="",0,$D22*$E22)</f>
        <v/>
      </c>
      <c r="I22" s="23">
        <f>IF($B22="",0,IFERROR($H22*INDEX(Config!$B$6:$B$8,MATCH($C22,Config!$A$6:$A$8,0)),0))</f>
        <v/>
      </c>
      <c r="J22" s="23">
        <f>IF($B22="",0,IFERROR($D22*INDEX(Config!$C$6:$C$8,MATCH($C22,Config!$A$6:$A$8,0)),0)+IFERROR(IF(AND(INDEX(Config!$E$6:$E$8,MATCH($C22,Config!$A$6:$A$8,0))&gt;0,$E22&lt;INDEX(Config!$E$6:$E$8,MATCH($C22,Config!$A$6:$A$8,0))),$D22*INDEX(Config!$D$6:$D$8,MATCH($C22,Config!$A$6:$A$8,0)),0),0))</f>
        <v/>
      </c>
      <c r="K22" s="23">
        <f>IF($B22="",0,$H22*Config!$B$15)</f>
        <v/>
      </c>
      <c r="L22" s="23">
        <f>IF($B22="",0,$D22*IFERROR(INDEX(Produtos!$C$5:$C$54,MATCH($B22,Produtos!$A$5:$A$54,0)),0))</f>
        <v/>
      </c>
      <c r="M22" s="23">
        <f>IF($B22="",0,$H22-$I22-$J22-$K22-$L22-$F22-$G22)</f>
        <v/>
      </c>
      <c r="N22" s="24">
        <f>IF(OR($B22="",$H22=0),0,$M22/$H22)</f>
        <v/>
      </c>
    </row>
    <row r="23">
      <c r="A23" s="21" t="n"/>
      <c r="B23" s="16" t="n"/>
      <c r="C23" s="16" t="n"/>
      <c r="D23" s="22" t="n"/>
      <c r="E23" s="20" t="n"/>
      <c r="F23" s="20" t="n"/>
      <c r="G23" s="20" t="n"/>
      <c r="H23" s="23">
        <f>IF($B23="",0,$D23*$E23)</f>
        <v/>
      </c>
      <c r="I23" s="23">
        <f>IF($B23="",0,IFERROR($H23*INDEX(Config!$B$6:$B$8,MATCH($C23,Config!$A$6:$A$8,0)),0))</f>
        <v/>
      </c>
      <c r="J23" s="23">
        <f>IF($B23="",0,IFERROR($D23*INDEX(Config!$C$6:$C$8,MATCH($C23,Config!$A$6:$A$8,0)),0)+IFERROR(IF(AND(INDEX(Config!$E$6:$E$8,MATCH($C23,Config!$A$6:$A$8,0))&gt;0,$E23&lt;INDEX(Config!$E$6:$E$8,MATCH($C23,Config!$A$6:$A$8,0))),$D23*INDEX(Config!$D$6:$D$8,MATCH($C23,Config!$A$6:$A$8,0)),0),0))</f>
        <v/>
      </c>
      <c r="K23" s="23">
        <f>IF($B23="",0,$H23*Config!$B$15)</f>
        <v/>
      </c>
      <c r="L23" s="23">
        <f>IF($B23="",0,$D23*IFERROR(INDEX(Produtos!$C$5:$C$54,MATCH($B23,Produtos!$A$5:$A$54,0)),0))</f>
        <v/>
      </c>
      <c r="M23" s="23">
        <f>IF($B23="",0,$H23-$I23-$J23-$K23-$L23-$F23-$G23)</f>
        <v/>
      </c>
      <c r="N23" s="24">
        <f>IF(OR($B23="",$H23=0),0,$M23/$H23)</f>
        <v/>
      </c>
    </row>
    <row r="24">
      <c r="A24" s="21" t="n"/>
      <c r="B24" s="16" t="n"/>
      <c r="C24" s="16" t="n"/>
      <c r="D24" s="22" t="n"/>
      <c r="E24" s="20" t="n"/>
      <c r="F24" s="20" t="n"/>
      <c r="G24" s="20" t="n"/>
      <c r="H24" s="23">
        <f>IF($B24="",0,$D24*$E24)</f>
        <v/>
      </c>
      <c r="I24" s="23">
        <f>IF($B24="",0,IFERROR($H24*INDEX(Config!$B$6:$B$8,MATCH($C24,Config!$A$6:$A$8,0)),0))</f>
        <v/>
      </c>
      <c r="J24" s="23">
        <f>IF($B24="",0,IFERROR($D24*INDEX(Config!$C$6:$C$8,MATCH($C24,Config!$A$6:$A$8,0)),0)+IFERROR(IF(AND(INDEX(Config!$E$6:$E$8,MATCH($C24,Config!$A$6:$A$8,0))&gt;0,$E24&lt;INDEX(Config!$E$6:$E$8,MATCH($C24,Config!$A$6:$A$8,0))),$D24*INDEX(Config!$D$6:$D$8,MATCH($C24,Config!$A$6:$A$8,0)),0),0))</f>
        <v/>
      </c>
      <c r="K24" s="23">
        <f>IF($B24="",0,$H24*Config!$B$15)</f>
        <v/>
      </c>
      <c r="L24" s="23">
        <f>IF($B24="",0,$D24*IFERROR(INDEX(Produtos!$C$5:$C$54,MATCH($B24,Produtos!$A$5:$A$54,0)),0))</f>
        <v/>
      </c>
      <c r="M24" s="23">
        <f>IF($B24="",0,$H24-$I24-$J24-$K24-$L24-$F24-$G24)</f>
        <v/>
      </c>
      <c r="N24" s="24">
        <f>IF(OR($B24="",$H24=0),0,$M24/$H24)</f>
        <v/>
      </c>
    </row>
    <row r="25">
      <c r="A25" s="21" t="n"/>
      <c r="B25" s="16" t="n"/>
      <c r="C25" s="16" t="n"/>
      <c r="D25" s="22" t="n"/>
      <c r="E25" s="20" t="n"/>
      <c r="F25" s="20" t="n"/>
      <c r="G25" s="20" t="n"/>
      <c r="H25" s="23">
        <f>IF($B25="",0,$D25*$E25)</f>
        <v/>
      </c>
      <c r="I25" s="23">
        <f>IF($B25="",0,IFERROR($H25*INDEX(Config!$B$6:$B$8,MATCH($C25,Config!$A$6:$A$8,0)),0))</f>
        <v/>
      </c>
      <c r="J25" s="23">
        <f>IF($B25="",0,IFERROR($D25*INDEX(Config!$C$6:$C$8,MATCH($C25,Config!$A$6:$A$8,0)),0)+IFERROR(IF(AND(INDEX(Config!$E$6:$E$8,MATCH($C25,Config!$A$6:$A$8,0))&gt;0,$E25&lt;INDEX(Config!$E$6:$E$8,MATCH($C25,Config!$A$6:$A$8,0))),$D25*INDEX(Config!$D$6:$D$8,MATCH($C25,Config!$A$6:$A$8,0)),0),0))</f>
        <v/>
      </c>
      <c r="K25" s="23">
        <f>IF($B25="",0,$H25*Config!$B$15)</f>
        <v/>
      </c>
      <c r="L25" s="23">
        <f>IF($B25="",0,$D25*IFERROR(INDEX(Produtos!$C$5:$C$54,MATCH($B25,Produtos!$A$5:$A$54,0)),0))</f>
        <v/>
      </c>
      <c r="M25" s="23">
        <f>IF($B25="",0,$H25-$I25-$J25-$K25-$L25-$F25-$G25)</f>
        <v/>
      </c>
      <c r="N25" s="24">
        <f>IF(OR($B25="",$H25=0),0,$M25/$H25)</f>
        <v/>
      </c>
    </row>
    <row r="26">
      <c r="A26" s="21" t="n"/>
      <c r="B26" s="16" t="n"/>
      <c r="C26" s="16" t="n"/>
      <c r="D26" s="22" t="n"/>
      <c r="E26" s="20" t="n"/>
      <c r="F26" s="20" t="n"/>
      <c r="G26" s="20" t="n"/>
      <c r="H26" s="23">
        <f>IF($B26="",0,$D26*$E26)</f>
        <v/>
      </c>
      <c r="I26" s="23">
        <f>IF($B26="",0,IFERROR($H26*INDEX(Config!$B$6:$B$8,MATCH($C26,Config!$A$6:$A$8,0)),0))</f>
        <v/>
      </c>
      <c r="J26" s="23">
        <f>IF($B26="",0,IFERROR($D26*INDEX(Config!$C$6:$C$8,MATCH($C26,Config!$A$6:$A$8,0)),0)+IFERROR(IF(AND(INDEX(Config!$E$6:$E$8,MATCH($C26,Config!$A$6:$A$8,0))&gt;0,$E26&lt;INDEX(Config!$E$6:$E$8,MATCH($C26,Config!$A$6:$A$8,0))),$D26*INDEX(Config!$D$6:$D$8,MATCH($C26,Config!$A$6:$A$8,0)),0),0))</f>
        <v/>
      </c>
      <c r="K26" s="23">
        <f>IF($B26="",0,$H26*Config!$B$15)</f>
        <v/>
      </c>
      <c r="L26" s="23">
        <f>IF($B26="",0,$D26*IFERROR(INDEX(Produtos!$C$5:$C$54,MATCH($B26,Produtos!$A$5:$A$54,0)),0))</f>
        <v/>
      </c>
      <c r="M26" s="23">
        <f>IF($B26="",0,$H26-$I26-$J26-$K26-$L26-$F26-$G26)</f>
        <v/>
      </c>
      <c r="N26" s="24">
        <f>IF(OR($B26="",$H26=0),0,$M26/$H26)</f>
        <v/>
      </c>
    </row>
    <row r="27">
      <c r="A27" s="21" t="n"/>
      <c r="B27" s="16" t="n"/>
      <c r="C27" s="16" t="n"/>
      <c r="D27" s="22" t="n"/>
      <c r="E27" s="20" t="n"/>
      <c r="F27" s="20" t="n"/>
      <c r="G27" s="20" t="n"/>
      <c r="H27" s="23">
        <f>IF($B27="",0,$D27*$E27)</f>
        <v/>
      </c>
      <c r="I27" s="23">
        <f>IF($B27="",0,IFERROR($H27*INDEX(Config!$B$6:$B$8,MATCH($C27,Config!$A$6:$A$8,0)),0))</f>
        <v/>
      </c>
      <c r="J27" s="23">
        <f>IF($B27="",0,IFERROR($D27*INDEX(Config!$C$6:$C$8,MATCH($C27,Config!$A$6:$A$8,0)),0)+IFERROR(IF(AND(INDEX(Config!$E$6:$E$8,MATCH($C27,Config!$A$6:$A$8,0))&gt;0,$E27&lt;INDEX(Config!$E$6:$E$8,MATCH($C27,Config!$A$6:$A$8,0))),$D27*INDEX(Config!$D$6:$D$8,MATCH($C27,Config!$A$6:$A$8,0)),0),0))</f>
        <v/>
      </c>
      <c r="K27" s="23">
        <f>IF($B27="",0,$H27*Config!$B$15)</f>
        <v/>
      </c>
      <c r="L27" s="23">
        <f>IF($B27="",0,$D27*IFERROR(INDEX(Produtos!$C$5:$C$54,MATCH($B27,Produtos!$A$5:$A$54,0)),0))</f>
        <v/>
      </c>
      <c r="M27" s="23">
        <f>IF($B27="",0,$H27-$I27-$J27-$K27-$L27-$F27-$G27)</f>
        <v/>
      </c>
      <c r="N27" s="24">
        <f>IF(OR($B27="",$H27=0),0,$M27/$H27)</f>
        <v/>
      </c>
    </row>
    <row r="28">
      <c r="A28" s="21" t="n"/>
      <c r="B28" s="16" t="n"/>
      <c r="C28" s="16" t="n"/>
      <c r="D28" s="22" t="n"/>
      <c r="E28" s="20" t="n"/>
      <c r="F28" s="20" t="n"/>
      <c r="G28" s="20" t="n"/>
      <c r="H28" s="23">
        <f>IF($B28="",0,$D28*$E28)</f>
        <v/>
      </c>
      <c r="I28" s="23">
        <f>IF($B28="",0,IFERROR($H28*INDEX(Config!$B$6:$B$8,MATCH($C28,Config!$A$6:$A$8,0)),0))</f>
        <v/>
      </c>
      <c r="J28" s="23">
        <f>IF($B28="",0,IFERROR($D28*INDEX(Config!$C$6:$C$8,MATCH($C28,Config!$A$6:$A$8,0)),0)+IFERROR(IF(AND(INDEX(Config!$E$6:$E$8,MATCH($C28,Config!$A$6:$A$8,0))&gt;0,$E28&lt;INDEX(Config!$E$6:$E$8,MATCH($C28,Config!$A$6:$A$8,0))),$D28*INDEX(Config!$D$6:$D$8,MATCH($C28,Config!$A$6:$A$8,0)),0),0))</f>
        <v/>
      </c>
      <c r="K28" s="23">
        <f>IF($B28="",0,$H28*Config!$B$15)</f>
        <v/>
      </c>
      <c r="L28" s="23">
        <f>IF($B28="",0,$D28*IFERROR(INDEX(Produtos!$C$5:$C$54,MATCH($B28,Produtos!$A$5:$A$54,0)),0))</f>
        <v/>
      </c>
      <c r="M28" s="23">
        <f>IF($B28="",0,$H28-$I28-$J28-$K28-$L28-$F28-$G28)</f>
        <v/>
      </c>
      <c r="N28" s="24">
        <f>IF(OR($B28="",$H28=0),0,$M28/$H28)</f>
        <v/>
      </c>
    </row>
    <row r="29">
      <c r="A29" s="21" t="n"/>
      <c r="B29" s="16" t="n"/>
      <c r="C29" s="16" t="n"/>
      <c r="D29" s="22" t="n"/>
      <c r="E29" s="20" t="n"/>
      <c r="F29" s="20" t="n"/>
      <c r="G29" s="20" t="n"/>
      <c r="H29" s="23">
        <f>IF($B29="",0,$D29*$E29)</f>
        <v/>
      </c>
      <c r="I29" s="23">
        <f>IF($B29="",0,IFERROR($H29*INDEX(Config!$B$6:$B$8,MATCH($C29,Config!$A$6:$A$8,0)),0))</f>
        <v/>
      </c>
      <c r="J29" s="23">
        <f>IF($B29="",0,IFERROR($D29*INDEX(Config!$C$6:$C$8,MATCH($C29,Config!$A$6:$A$8,0)),0)+IFERROR(IF(AND(INDEX(Config!$E$6:$E$8,MATCH($C29,Config!$A$6:$A$8,0))&gt;0,$E29&lt;INDEX(Config!$E$6:$E$8,MATCH($C29,Config!$A$6:$A$8,0))),$D29*INDEX(Config!$D$6:$D$8,MATCH($C29,Config!$A$6:$A$8,0)),0),0))</f>
        <v/>
      </c>
      <c r="K29" s="23">
        <f>IF($B29="",0,$H29*Config!$B$15)</f>
        <v/>
      </c>
      <c r="L29" s="23">
        <f>IF($B29="",0,$D29*IFERROR(INDEX(Produtos!$C$5:$C$54,MATCH($B29,Produtos!$A$5:$A$54,0)),0))</f>
        <v/>
      </c>
      <c r="M29" s="23">
        <f>IF($B29="",0,$H29-$I29-$J29-$K29-$L29-$F29-$G29)</f>
        <v/>
      </c>
      <c r="N29" s="24">
        <f>IF(OR($B29="",$H29=0),0,$M29/$H29)</f>
        <v/>
      </c>
    </row>
    <row r="30">
      <c r="A30" s="21" t="n"/>
      <c r="B30" s="16" t="n"/>
      <c r="C30" s="16" t="n"/>
      <c r="D30" s="22" t="n"/>
      <c r="E30" s="20" t="n"/>
      <c r="F30" s="20" t="n"/>
      <c r="G30" s="20" t="n"/>
      <c r="H30" s="23">
        <f>IF($B30="",0,$D30*$E30)</f>
        <v/>
      </c>
      <c r="I30" s="23">
        <f>IF($B30="",0,IFERROR($H30*INDEX(Config!$B$6:$B$8,MATCH($C30,Config!$A$6:$A$8,0)),0))</f>
        <v/>
      </c>
      <c r="J30" s="23">
        <f>IF($B30="",0,IFERROR($D30*INDEX(Config!$C$6:$C$8,MATCH($C30,Config!$A$6:$A$8,0)),0)+IFERROR(IF(AND(INDEX(Config!$E$6:$E$8,MATCH($C30,Config!$A$6:$A$8,0))&gt;0,$E30&lt;INDEX(Config!$E$6:$E$8,MATCH($C30,Config!$A$6:$A$8,0))),$D30*INDEX(Config!$D$6:$D$8,MATCH($C30,Config!$A$6:$A$8,0)),0),0))</f>
        <v/>
      </c>
      <c r="K30" s="23">
        <f>IF($B30="",0,$H30*Config!$B$15)</f>
        <v/>
      </c>
      <c r="L30" s="23">
        <f>IF($B30="",0,$D30*IFERROR(INDEX(Produtos!$C$5:$C$54,MATCH($B30,Produtos!$A$5:$A$54,0)),0))</f>
        <v/>
      </c>
      <c r="M30" s="23">
        <f>IF($B30="",0,$H30-$I30-$J30-$K30-$L30-$F30-$G30)</f>
        <v/>
      </c>
      <c r="N30" s="24">
        <f>IF(OR($B30="",$H30=0),0,$M30/$H30)</f>
        <v/>
      </c>
    </row>
    <row r="31">
      <c r="A31" s="21" t="n"/>
      <c r="B31" s="16" t="n"/>
      <c r="C31" s="16" t="n"/>
      <c r="D31" s="22" t="n"/>
      <c r="E31" s="20" t="n"/>
      <c r="F31" s="20" t="n"/>
      <c r="G31" s="20" t="n"/>
      <c r="H31" s="23">
        <f>IF($B31="",0,$D31*$E31)</f>
        <v/>
      </c>
      <c r="I31" s="23">
        <f>IF($B31="",0,IFERROR($H31*INDEX(Config!$B$6:$B$8,MATCH($C31,Config!$A$6:$A$8,0)),0))</f>
        <v/>
      </c>
      <c r="J31" s="23">
        <f>IF($B31="",0,IFERROR($D31*INDEX(Config!$C$6:$C$8,MATCH($C31,Config!$A$6:$A$8,0)),0)+IFERROR(IF(AND(INDEX(Config!$E$6:$E$8,MATCH($C31,Config!$A$6:$A$8,0))&gt;0,$E31&lt;INDEX(Config!$E$6:$E$8,MATCH($C31,Config!$A$6:$A$8,0))),$D31*INDEX(Config!$D$6:$D$8,MATCH($C31,Config!$A$6:$A$8,0)),0),0))</f>
        <v/>
      </c>
      <c r="K31" s="23">
        <f>IF($B31="",0,$H31*Config!$B$15)</f>
        <v/>
      </c>
      <c r="L31" s="23">
        <f>IF($B31="",0,$D31*IFERROR(INDEX(Produtos!$C$5:$C$54,MATCH($B31,Produtos!$A$5:$A$54,0)),0))</f>
        <v/>
      </c>
      <c r="M31" s="23">
        <f>IF($B31="",0,$H31-$I31-$J31-$K31-$L31-$F31-$G31)</f>
        <v/>
      </c>
      <c r="N31" s="24">
        <f>IF(OR($B31="",$H31=0),0,$M31/$H31)</f>
        <v/>
      </c>
    </row>
    <row r="32">
      <c r="A32" s="21" t="n"/>
      <c r="B32" s="16" t="n"/>
      <c r="C32" s="16" t="n"/>
      <c r="D32" s="22" t="n"/>
      <c r="E32" s="20" t="n"/>
      <c r="F32" s="20" t="n"/>
      <c r="G32" s="20" t="n"/>
      <c r="H32" s="23">
        <f>IF($B32="",0,$D32*$E32)</f>
        <v/>
      </c>
      <c r="I32" s="23">
        <f>IF($B32="",0,IFERROR($H32*INDEX(Config!$B$6:$B$8,MATCH($C32,Config!$A$6:$A$8,0)),0))</f>
        <v/>
      </c>
      <c r="J32" s="23">
        <f>IF($B32="",0,IFERROR($D32*INDEX(Config!$C$6:$C$8,MATCH($C32,Config!$A$6:$A$8,0)),0)+IFERROR(IF(AND(INDEX(Config!$E$6:$E$8,MATCH($C32,Config!$A$6:$A$8,0))&gt;0,$E32&lt;INDEX(Config!$E$6:$E$8,MATCH($C32,Config!$A$6:$A$8,0))),$D32*INDEX(Config!$D$6:$D$8,MATCH($C32,Config!$A$6:$A$8,0)),0),0))</f>
        <v/>
      </c>
      <c r="K32" s="23">
        <f>IF($B32="",0,$H32*Config!$B$15)</f>
        <v/>
      </c>
      <c r="L32" s="23">
        <f>IF($B32="",0,$D32*IFERROR(INDEX(Produtos!$C$5:$C$54,MATCH($B32,Produtos!$A$5:$A$54,0)),0))</f>
        <v/>
      </c>
      <c r="M32" s="23">
        <f>IF($B32="",0,$H32-$I32-$J32-$K32-$L32-$F32-$G32)</f>
        <v/>
      </c>
      <c r="N32" s="24">
        <f>IF(OR($B32="",$H32=0),0,$M32/$H32)</f>
        <v/>
      </c>
    </row>
    <row r="33">
      <c r="A33" s="21" t="n"/>
      <c r="B33" s="16" t="n"/>
      <c r="C33" s="16" t="n"/>
      <c r="D33" s="22" t="n"/>
      <c r="E33" s="20" t="n"/>
      <c r="F33" s="20" t="n"/>
      <c r="G33" s="20" t="n"/>
      <c r="H33" s="23">
        <f>IF($B33="",0,$D33*$E33)</f>
        <v/>
      </c>
      <c r="I33" s="23">
        <f>IF($B33="",0,IFERROR($H33*INDEX(Config!$B$6:$B$8,MATCH($C33,Config!$A$6:$A$8,0)),0))</f>
        <v/>
      </c>
      <c r="J33" s="23">
        <f>IF($B33="",0,IFERROR($D33*INDEX(Config!$C$6:$C$8,MATCH($C33,Config!$A$6:$A$8,0)),0)+IFERROR(IF(AND(INDEX(Config!$E$6:$E$8,MATCH($C33,Config!$A$6:$A$8,0))&gt;0,$E33&lt;INDEX(Config!$E$6:$E$8,MATCH($C33,Config!$A$6:$A$8,0))),$D33*INDEX(Config!$D$6:$D$8,MATCH($C33,Config!$A$6:$A$8,0)),0),0))</f>
        <v/>
      </c>
      <c r="K33" s="23">
        <f>IF($B33="",0,$H33*Config!$B$15)</f>
        <v/>
      </c>
      <c r="L33" s="23">
        <f>IF($B33="",0,$D33*IFERROR(INDEX(Produtos!$C$5:$C$54,MATCH($B33,Produtos!$A$5:$A$54,0)),0))</f>
        <v/>
      </c>
      <c r="M33" s="23">
        <f>IF($B33="",0,$H33-$I33-$J33-$K33-$L33-$F33-$G33)</f>
        <v/>
      </c>
      <c r="N33" s="24">
        <f>IF(OR($B33="",$H33=0),0,$M33/$H33)</f>
        <v/>
      </c>
    </row>
    <row r="34">
      <c r="A34" s="21" t="n"/>
      <c r="B34" s="16" t="n"/>
      <c r="C34" s="16" t="n"/>
      <c r="D34" s="22" t="n"/>
      <c r="E34" s="20" t="n"/>
      <c r="F34" s="20" t="n"/>
      <c r="G34" s="20" t="n"/>
      <c r="H34" s="23">
        <f>IF($B34="",0,$D34*$E34)</f>
        <v/>
      </c>
      <c r="I34" s="23">
        <f>IF($B34="",0,IFERROR($H34*INDEX(Config!$B$6:$B$8,MATCH($C34,Config!$A$6:$A$8,0)),0))</f>
        <v/>
      </c>
      <c r="J34" s="23">
        <f>IF($B34="",0,IFERROR($D34*INDEX(Config!$C$6:$C$8,MATCH($C34,Config!$A$6:$A$8,0)),0)+IFERROR(IF(AND(INDEX(Config!$E$6:$E$8,MATCH($C34,Config!$A$6:$A$8,0))&gt;0,$E34&lt;INDEX(Config!$E$6:$E$8,MATCH($C34,Config!$A$6:$A$8,0))),$D34*INDEX(Config!$D$6:$D$8,MATCH($C34,Config!$A$6:$A$8,0)),0),0))</f>
        <v/>
      </c>
      <c r="K34" s="23">
        <f>IF($B34="",0,$H34*Config!$B$15)</f>
        <v/>
      </c>
      <c r="L34" s="23">
        <f>IF($B34="",0,$D34*IFERROR(INDEX(Produtos!$C$5:$C$54,MATCH($B34,Produtos!$A$5:$A$54,0)),0))</f>
        <v/>
      </c>
      <c r="M34" s="23">
        <f>IF($B34="",0,$H34-$I34-$J34-$K34-$L34-$F34-$G34)</f>
        <v/>
      </c>
      <c r="N34" s="24">
        <f>IF(OR($B34="",$H34=0),0,$M34/$H34)</f>
        <v/>
      </c>
    </row>
    <row r="35">
      <c r="A35" s="21" t="n"/>
      <c r="B35" s="16" t="n"/>
      <c r="C35" s="16" t="n"/>
      <c r="D35" s="22" t="n"/>
      <c r="E35" s="20" t="n"/>
      <c r="F35" s="20" t="n"/>
      <c r="G35" s="20" t="n"/>
      <c r="H35" s="23">
        <f>IF($B35="",0,$D35*$E35)</f>
        <v/>
      </c>
      <c r="I35" s="23">
        <f>IF($B35="",0,IFERROR($H35*INDEX(Config!$B$6:$B$8,MATCH($C35,Config!$A$6:$A$8,0)),0))</f>
        <v/>
      </c>
      <c r="J35" s="23">
        <f>IF($B35="",0,IFERROR($D35*INDEX(Config!$C$6:$C$8,MATCH($C35,Config!$A$6:$A$8,0)),0)+IFERROR(IF(AND(INDEX(Config!$E$6:$E$8,MATCH($C35,Config!$A$6:$A$8,0))&gt;0,$E35&lt;INDEX(Config!$E$6:$E$8,MATCH($C35,Config!$A$6:$A$8,0))),$D35*INDEX(Config!$D$6:$D$8,MATCH($C35,Config!$A$6:$A$8,0)),0),0))</f>
        <v/>
      </c>
      <c r="K35" s="23">
        <f>IF($B35="",0,$H35*Config!$B$15)</f>
        <v/>
      </c>
      <c r="L35" s="23">
        <f>IF($B35="",0,$D35*IFERROR(INDEX(Produtos!$C$5:$C$54,MATCH($B35,Produtos!$A$5:$A$54,0)),0))</f>
        <v/>
      </c>
      <c r="M35" s="23">
        <f>IF($B35="",0,$H35-$I35-$J35-$K35-$L35-$F35-$G35)</f>
        <v/>
      </c>
      <c r="N35" s="24">
        <f>IF(OR($B35="",$H35=0),0,$M35/$H35)</f>
        <v/>
      </c>
    </row>
    <row r="36">
      <c r="A36" s="21" t="n"/>
      <c r="B36" s="16" t="n"/>
      <c r="C36" s="16" t="n"/>
      <c r="D36" s="22" t="n"/>
      <c r="E36" s="20" t="n"/>
      <c r="F36" s="20" t="n"/>
      <c r="G36" s="20" t="n"/>
      <c r="H36" s="23">
        <f>IF($B36="",0,$D36*$E36)</f>
        <v/>
      </c>
      <c r="I36" s="23">
        <f>IF($B36="",0,IFERROR($H36*INDEX(Config!$B$6:$B$8,MATCH($C36,Config!$A$6:$A$8,0)),0))</f>
        <v/>
      </c>
      <c r="J36" s="23">
        <f>IF($B36="",0,IFERROR($D36*INDEX(Config!$C$6:$C$8,MATCH($C36,Config!$A$6:$A$8,0)),0)+IFERROR(IF(AND(INDEX(Config!$E$6:$E$8,MATCH($C36,Config!$A$6:$A$8,0))&gt;0,$E36&lt;INDEX(Config!$E$6:$E$8,MATCH($C36,Config!$A$6:$A$8,0))),$D36*INDEX(Config!$D$6:$D$8,MATCH($C36,Config!$A$6:$A$8,0)),0),0))</f>
        <v/>
      </c>
      <c r="K36" s="23">
        <f>IF($B36="",0,$H36*Config!$B$15)</f>
        <v/>
      </c>
      <c r="L36" s="23">
        <f>IF($B36="",0,$D36*IFERROR(INDEX(Produtos!$C$5:$C$54,MATCH($B36,Produtos!$A$5:$A$54,0)),0))</f>
        <v/>
      </c>
      <c r="M36" s="23">
        <f>IF($B36="",0,$H36-$I36-$J36-$K36-$L36-$F36-$G36)</f>
        <v/>
      </c>
      <c r="N36" s="24">
        <f>IF(OR($B36="",$H36=0),0,$M36/$H36)</f>
        <v/>
      </c>
    </row>
    <row r="37">
      <c r="A37" s="21" t="n"/>
      <c r="B37" s="16" t="n"/>
      <c r="C37" s="16" t="n"/>
      <c r="D37" s="22" t="n"/>
      <c r="E37" s="20" t="n"/>
      <c r="F37" s="20" t="n"/>
      <c r="G37" s="20" t="n"/>
      <c r="H37" s="23">
        <f>IF($B37="",0,$D37*$E37)</f>
        <v/>
      </c>
      <c r="I37" s="23">
        <f>IF($B37="",0,IFERROR($H37*INDEX(Config!$B$6:$B$8,MATCH($C37,Config!$A$6:$A$8,0)),0))</f>
        <v/>
      </c>
      <c r="J37" s="23">
        <f>IF($B37="",0,IFERROR($D37*INDEX(Config!$C$6:$C$8,MATCH($C37,Config!$A$6:$A$8,0)),0)+IFERROR(IF(AND(INDEX(Config!$E$6:$E$8,MATCH($C37,Config!$A$6:$A$8,0))&gt;0,$E37&lt;INDEX(Config!$E$6:$E$8,MATCH($C37,Config!$A$6:$A$8,0))),$D37*INDEX(Config!$D$6:$D$8,MATCH($C37,Config!$A$6:$A$8,0)),0),0))</f>
        <v/>
      </c>
      <c r="K37" s="23">
        <f>IF($B37="",0,$H37*Config!$B$15)</f>
        <v/>
      </c>
      <c r="L37" s="23">
        <f>IF($B37="",0,$D37*IFERROR(INDEX(Produtos!$C$5:$C$54,MATCH($B37,Produtos!$A$5:$A$54,0)),0))</f>
        <v/>
      </c>
      <c r="M37" s="23">
        <f>IF($B37="",0,$H37-$I37-$J37-$K37-$L37-$F37-$G37)</f>
        <v/>
      </c>
      <c r="N37" s="24">
        <f>IF(OR($B37="",$H37=0),0,$M37/$H37)</f>
        <v/>
      </c>
    </row>
    <row r="38">
      <c r="A38" s="21" t="n"/>
      <c r="B38" s="16" t="n"/>
      <c r="C38" s="16" t="n"/>
      <c r="D38" s="22" t="n"/>
      <c r="E38" s="20" t="n"/>
      <c r="F38" s="20" t="n"/>
      <c r="G38" s="20" t="n"/>
      <c r="H38" s="23">
        <f>IF($B38="",0,$D38*$E38)</f>
        <v/>
      </c>
      <c r="I38" s="23">
        <f>IF($B38="",0,IFERROR($H38*INDEX(Config!$B$6:$B$8,MATCH($C38,Config!$A$6:$A$8,0)),0))</f>
        <v/>
      </c>
      <c r="J38" s="23">
        <f>IF($B38="",0,IFERROR($D38*INDEX(Config!$C$6:$C$8,MATCH($C38,Config!$A$6:$A$8,0)),0)+IFERROR(IF(AND(INDEX(Config!$E$6:$E$8,MATCH($C38,Config!$A$6:$A$8,0))&gt;0,$E38&lt;INDEX(Config!$E$6:$E$8,MATCH($C38,Config!$A$6:$A$8,0))),$D38*INDEX(Config!$D$6:$D$8,MATCH($C38,Config!$A$6:$A$8,0)),0),0))</f>
        <v/>
      </c>
      <c r="K38" s="23">
        <f>IF($B38="",0,$H38*Config!$B$15)</f>
        <v/>
      </c>
      <c r="L38" s="23">
        <f>IF($B38="",0,$D38*IFERROR(INDEX(Produtos!$C$5:$C$54,MATCH($B38,Produtos!$A$5:$A$54,0)),0))</f>
        <v/>
      </c>
      <c r="M38" s="23">
        <f>IF($B38="",0,$H38-$I38-$J38-$K38-$L38-$F38-$G38)</f>
        <v/>
      </c>
      <c r="N38" s="24">
        <f>IF(OR($B38="",$H38=0),0,$M38/$H38)</f>
        <v/>
      </c>
    </row>
    <row r="39">
      <c r="A39" s="21" t="n"/>
      <c r="B39" s="16" t="n"/>
      <c r="C39" s="16" t="n"/>
      <c r="D39" s="22" t="n"/>
      <c r="E39" s="20" t="n"/>
      <c r="F39" s="20" t="n"/>
      <c r="G39" s="20" t="n"/>
      <c r="H39" s="23">
        <f>IF($B39="",0,$D39*$E39)</f>
        <v/>
      </c>
      <c r="I39" s="23">
        <f>IF($B39="",0,IFERROR($H39*INDEX(Config!$B$6:$B$8,MATCH($C39,Config!$A$6:$A$8,0)),0))</f>
        <v/>
      </c>
      <c r="J39" s="23">
        <f>IF($B39="",0,IFERROR($D39*INDEX(Config!$C$6:$C$8,MATCH($C39,Config!$A$6:$A$8,0)),0)+IFERROR(IF(AND(INDEX(Config!$E$6:$E$8,MATCH($C39,Config!$A$6:$A$8,0))&gt;0,$E39&lt;INDEX(Config!$E$6:$E$8,MATCH($C39,Config!$A$6:$A$8,0))),$D39*INDEX(Config!$D$6:$D$8,MATCH($C39,Config!$A$6:$A$8,0)),0),0))</f>
        <v/>
      </c>
      <c r="K39" s="23">
        <f>IF($B39="",0,$H39*Config!$B$15)</f>
        <v/>
      </c>
      <c r="L39" s="23">
        <f>IF($B39="",0,$D39*IFERROR(INDEX(Produtos!$C$5:$C$54,MATCH($B39,Produtos!$A$5:$A$54,0)),0))</f>
        <v/>
      </c>
      <c r="M39" s="23">
        <f>IF($B39="",0,$H39-$I39-$J39-$K39-$L39-$F39-$G39)</f>
        <v/>
      </c>
      <c r="N39" s="24">
        <f>IF(OR($B39="",$H39=0),0,$M39/$H39)</f>
        <v/>
      </c>
    </row>
    <row r="40">
      <c r="A40" s="21" t="n"/>
      <c r="B40" s="16" t="n"/>
      <c r="C40" s="16" t="n"/>
      <c r="D40" s="22" t="n"/>
      <c r="E40" s="20" t="n"/>
      <c r="F40" s="20" t="n"/>
      <c r="G40" s="20" t="n"/>
      <c r="H40" s="23">
        <f>IF($B40="",0,$D40*$E40)</f>
        <v/>
      </c>
      <c r="I40" s="23">
        <f>IF($B40="",0,IFERROR($H40*INDEX(Config!$B$6:$B$8,MATCH($C40,Config!$A$6:$A$8,0)),0))</f>
        <v/>
      </c>
      <c r="J40" s="23">
        <f>IF($B40="",0,IFERROR($D40*INDEX(Config!$C$6:$C$8,MATCH($C40,Config!$A$6:$A$8,0)),0)+IFERROR(IF(AND(INDEX(Config!$E$6:$E$8,MATCH($C40,Config!$A$6:$A$8,0))&gt;0,$E40&lt;INDEX(Config!$E$6:$E$8,MATCH($C40,Config!$A$6:$A$8,0))),$D40*INDEX(Config!$D$6:$D$8,MATCH($C40,Config!$A$6:$A$8,0)),0),0))</f>
        <v/>
      </c>
      <c r="K40" s="23">
        <f>IF($B40="",0,$H40*Config!$B$15)</f>
        <v/>
      </c>
      <c r="L40" s="23">
        <f>IF($B40="",0,$D40*IFERROR(INDEX(Produtos!$C$5:$C$54,MATCH($B40,Produtos!$A$5:$A$54,0)),0))</f>
        <v/>
      </c>
      <c r="M40" s="23">
        <f>IF($B40="",0,$H40-$I40-$J40-$K40-$L40-$F40-$G40)</f>
        <v/>
      </c>
      <c r="N40" s="24">
        <f>IF(OR($B40="",$H40=0),0,$M40/$H40)</f>
        <v/>
      </c>
    </row>
    <row r="41">
      <c r="A41" s="21" t="n"/>
      <c r="B41" s="16" t="n"/>
      <c r="C41" s="16" t="n"/>
      <c r="D41" s="22" t="n"/>
      <c r="E41" s="20" t="n"/>
      <c r="F41" s="20" t="n"/>
      <c r="G41" s="20" t="n"/>
      <c r="H41" s="23">
        <f>IF($B41="",0,$D41*$E41)</f>
        <v/>
      </c>
      <c r="I41" s="23">
        <f>IF($B41="",0,IFERROR($H41*INDEX(Config!$B$6:$B$8,MATCH($C41,Config!$A$6:$A$8,0)),0))</f>
        <v/>
      </c>
      <c r="J41" s="23">
        <f>IF($B41="",0,IFERROR($D41*INDEX(Config!$C$6:$C$8,MATCH($C41,Config!$A$6:$A$8,0)),0)+IFERROR(IF(AND(INDEX(Config!$E$6:$E$8,MATCH($C41,Config!$A$6:$A$8,0))&gt;0,$E41&lt;INDEX(Config!$E$6:$E$8,MATCH($C41,Config!$A$6:$A$8,0))),$D41*INDEX(Config!$D$6:$D$8,MATCH($C41,Config!$A$6:$A$8,0)),0),0))</f>
        <v/>
      </c>
      <c r="K41" s="23">
        <f>IF($B41="",0,$H41*Config!$B$15)</f>
        <v/>
      </c>
      <c r="L41" s="23">
        <f>IF($B41="",0,$D41*IFERROR(INDEX(Produtos!$C$5:$C$54,MATCH($B41,Produtos!$A$5:$A$54,0)),0))</f>
        <v/>
      </c>
      <c r="M41" s="23">
        <f>IF($B41="",0,$H41-$I41-$J41-$K41-$L41-$F41-$G41)</f>
        <v/>
      </c>
      <c r="N41" s="24">
        <f>IF(OR($B41="",$H41=0),0,$M41/$H41)</f>
        <v/>
      </c>
    </row>
    <row r="42">
      <c r="A42" s="21" t="n"/>
      <c r="B42" s="16" t="n"/>
      <c r="C42" s="16" t="n"/>
      <c r="D42" s="22" t="n"/>
      <c r="E42" s="20" t="n"/>
      <c r="F42" s="20" t="n"/>
      <c r="G42" s="20" t="n"/>
      <c r="H42" s="23">
        <f>IF($B42="",0,$D42*$E42)</f>
        <v/>
      </c>
      <c r="I42" s="23">
        <f>IF($B42="",0,IFERROR($H42*INDEX(Config!$B$6:$B$8,MATCH($C42,Config!$A$6:$A$8,0)),0))</f>
        <v/>
      </c>
      <c r="J42" s="23">
        <f>IF($B42="",0,IFERROR($D42*INDEX(Config!$C$6:$C$8,MATCH($C42,Config!$A$6:$A$8,0)),0)+IFERROR(IF(AND(INDEX(Config!$E$6:$E$8,MATCH($C42,Config!$A$6:$A$8,0))&gt;0,$E42&lt;INDEX(Config!$E$6:$E$8,MATCH($C42,Config!$A$6:$A$8,0))),$D42*INDEX(Config!$D$6:$D$8,MATCH($C42,Config!$A$6:$A$8,0)),0),0))</f>
        <v/>
      </c>
      <c r="K42" s="23">
        <f>IF($B42="",0,$H42*Config!$B$15)</f>
        <v/>
      </c>
      <c r="L42" s="23">
        <f>IF($B42="",0,$D42*IFERROR(INDEX(Produtos!$C$5:$C$54,MATCH($B42,Produtos!$A$5:$A$54,0)),0))</f>
        <v/>
      </c>
      <c r="M42" s="23">
        <f>IF($B42="",0,$H42-$I42-$J42-$K42-$L42-$F42-$G42)</f>
        <v/>
      </c>
      <c r="N42" s="24">
        <f>IF(OR($B42="",$H42=0),0,$M42/$H42)</f>
        <v/>
      </c>
    </row>
    <row r="43">
      <c r="A43" s="21" t="n"/>
      <c r="B43" s="16" t="n"/>
      <c r="C43" s="16" t="n"/>
      <c r="D43" s="22" t="n"/>
      <c r="E43" s="20" t="n"/>
      <c r="F43" s="20" t="n"/>
      <c r="G43" s="20" t="n"/>
      <c r="H43" s="23">
        <f>IF($B43="",0,$D43*$E43)</f>
        <v/>
      </c>
      <c r="I43" s="23">
        <f>IF($B43="",0,IFERROR($H43*INDEX(Config!$B$6:$B$8,MATCH($C43,Config!$A$6:$A$8,0)),0))</f>
        <v/>
      </c>
      <c r="J43" s="23">
        <f>IF($B43="",0,IFERROR($D43*INDEX(Config!$C$6:$C$8,MATCH($C43,Config!$A$6:$A$8,0)),0)+IFERROR(IF(AND(INDEX(Config!$E$6:$E$8,MATCH($C43,Config!$A$6:$A$8,0))&gt;0,$E43&lt;INDEX(Config!$E$6:$E$8,MATCH($C43,Config!$A$6:$A$8,0))),$D43*INDEX(Config!$D$6:$D$8,MATCH($C43,Config!$A$6:$A$8,0)),0),0))</f>
        <v/>
      </c>
      <c r="K43" s="23">
        <f>IF($B43="",0,$H43*Config!$B$15)</f>
        <v/>
      </c>
      <c r="L43" s="23">
        <f>IF($B43="",0,$D43*IFERROR(INDEX(Produtos!$C$5:$C$54,MATCH($B43,Produtos!$A$5:$A$54,0)),0))</f>
        <v/>
      </c>
      <c r="M43" s="23">
        <f>IF($B43="",0,$H43-$I43-$J43-$K43-$L43-$F43-$G43)</f>
        <v/>
      </c>
      <c r="N43" s="24">
        <f>IF(OR($B43="",$H43=0),0,$M43/$H43)</f>
        <v/>
      </c>
    </row>
    <row r="44">
      <c r="A44" s="21" t="n"/>
      <c r="B44" s="16" t="n"/>
      <c r="C44" s="16" t="n"/>
      <c r="D44" s="22" t="n"/>
      <c r="E44" s="20" t="n"/>
      <c r="F44" s="20" t="n"/>
      <c r="G44" s="20" t="n"/>
      <c r="H44" s="23">
        <f>IF($B44="",0,$D44*$E44)</f>
        <v/>
      </c>
      <c r="I44" s="23">
        <f>IF($B44="",0,IFERROR($H44*INDEX(Config!$B$6:$B$8,MATCH($C44,Config!$A$6:$A$8,0)),0))</f>
        <v/>
      </c>
      <c r="J44" s="23">
        <f>IF($B44="",0,IFERROR($D44*INDEX(Config!$C$6:$C$8,MATCH($C44,Config!$A$6:$A$8,0)),0)+IFERROR(IF(AND(INDEX(Config!$E$6:$E$8,MATCH($C44,Config!$A$6:$A$8,0))&gt;0,$E44&lt;INDEX(Config!$E$6:$E$8,MATCH($C44,Config!$A$6:$A$8,0))),$D44*INDEX(Config!$D$6:$D$8,MATCH($C44,Config!$A$6:$A$8,0)),0),0))</f>
        <v/>
      </c>
      <c r="K44" s="23">
        <f>IF($B44="",0,$H44*Config!$B$15)</f>
        <v/>
      </c>
      <c r="L44" s="23">
        <f>IF($B44="",0,$D44*IFERROR(INDEX(Produtos!$C$5:$C$54,MATCH($B44,Produtos!$A$5:$A$54,0)),0))</f>
        <v/>
      </c>
      <c r="M44" s="23">
        <f>IF($B44="",0,$H44-$I44-$J44-$K44-$L44-$F44-$G44)</f>
        <v/>
      </c>
      <c r="N44" s="24">
        <f>IF(OR($B44="",$H44=0),0,$M44/$H44)</f>
        <v/>
      </c>
    </row>
    <row r="45">
      <c r="A45" s="21" t="n"/>
      <c r="B45" s="16" t="n"/>
      <c r="C45" s="16" t="n"/>
      <c r="D45" s="22" t="n"/>
      <c r="E45" s="20" t="n"/>
      <c r="F45" s="20" t="n"/>
      <c r="G45" s="20" t="n"/>
      <c r="H45" s="23">
        <f>IF($B45="",0,$D45*$E45)</f>
        <v/>
      </c>
      <c r="I45" s="23">
        <f>IF($B45="",0,IFERROR($H45*INDEX(Config!$B$6:$B$8,MATCH($C45,Config!$A$6:$A$8,0)),0))</f>
        <v/>
      </c>
      <c r="J45" s="23">
        <f>IF($B45="",0,IFERROR($D45*INDEX(Config!$C$6:$C$8,MATCH($C45,Config!$A$6:$A$8,0)),0)+IFERROR(IF(AND(INDEX(Config!$E$6:$E$8,MATCH($C45,Config!$A$6:$A$8,0))&gt;0,$E45&lt;INDEX(Config!$E$6:$E$8,MATCH($C45,Config!$A$6:$A$8,0))),$D45*INDEX(Config!$D$6:$D$8,MATCH($C45,Config!$A$6:$A$8,0)),0),0))</f>
        <v/>
      </c>
      <c r="K45" s="23">
        <f>IF($B45="",0,$H45*Config!$B$15)</f>
        <v/>
      </c>
      <c r="L45" s="23">
        <f>IF($B45="",0,$D45*IFERROR(INDEX(Produtos!$C$5:$C$54,MATCH($B45,Produtos!$A$5:$A$54,0)),0))</f>
        <v/>
      </c>
      <c r="M45" s="23">
        <f>IF($B45="",0,$H45-$I45-$J45-$K45-$L45-$F45-$G45)</f>
        <v/>
      </c>
      <c r="N45" s="24">
        <f>IF(OR($B45="",$H45=0),0,$M45/$H45)</f>
        <v/>
      </c>
    </row>
    <row r="46">
      <c r="A46" s="21" t="n"/>
      <c r="B46" s="16" t="n"/>
      <c r="C46" s="16" t="n"/>
      <c r="D46" s="22" t="n"/>
      <c r="E46" s="20" t="n"/>
      <c r="F46" s="20" t="n"/>
      <c r="G46" s="20" t="n"/>
      <c r="H46" s="23">
        <f>IF($B46="",0,$D46*$E46)</f>
        <v/>
      </c>
      <c r="I46" s="23">
        <f>IF($B46="",0,IFERROR($H46*INDEX(Config!$B$6:$B$8,MATCH($C46,Config!$A$6:$A$8,0)),0))</f>
        <v/>
      </c>
      <c r="J46" s="23">
        <f>IF($B46="",0,IFERROR($D46*INDEX(Config!$C$6:$C$8,MATCH($C46,Config!$A$6:$A$8,0)),0)+IFERROR(IF(AND(INDEX(Config!$E$6:$E$8,MATCH($C46,Config!$A$6:$A$8,0))&gt;0,$E46&lt;INDEX(Config!$E$6:$E$8,MATCH($C46,Config!$A$6:$A$8,0))),$D46*INDEX(Config!$D$6:$D$8,MATCH($C46,Config!$A$6:$A$8,0)),0),0))</f>
        <v/>
      </c>
      <c r="K46" s="23">
        <f>IF($B46="",0,$H46*Config!$B$15)</f>
        <v/>
      </c>
      <c r="L46" s="23">
        <f>IF($B46="",0,$D46*IFERROR(INDEX(Produtos!$C$5:$C$54,MATCH($B46,Produtos!$A$5:$A$54,0)),0))</f>
        <v/>
      </c>
      <c r="M46" s="23">
        <f>IF($B46="",0,$H46-$I46-$J46-$K46-$L46-$F46-$G46)</f>
        <v/>
      </c>
      <c r="N46" s="24">
        <f>IF(OR($B46="",$H46=0),0,$M46/$H46)</f>
        <v/>
      </c>
    </row>
    <row r="47">
      <c r="A47" s="21" t="n"/>
      <c r="B47" s="16" t="n"/>
      <c r="C47" s="16" t="n"/>
      <c r="D47" s="22" t="n"/>
      <c r="E47" s="20" t="n"/>
      <c r="F47" s="20" t="n"/>
      <c r="G47" s="20" t="n"/>
      <c r="H47" s="23">
        <f>IF($B47="",0,$D47*$E47)</f>
        <v/>
      </c>
      <c r="I47" s="23">
        <f>IF($B47="",0,IFERROR($H47*INDEX(Config!$B$6:$B$8,MATCH($C47,Config!$A$6:$A$8,0)),0))</f>
        <v/>
      </c>
      <c r="J47" s="23">
        <f>IF($B47="",0,IFERROR($D47*INDEX(Config!$C$6:$C$8,MATCH($C47,Config!$A$6:$A$8,0)),0)+IFERROR(IF(AND(INDEX(Config!$E$6:$E$8,MATCH($C47,Config!$A$6:$A$8,0))&gt;0,$E47&lt;INDEX(Config!$E$6:$E$8,MATCH($C47,Config!$A$6:$A$8,0))),$D47*INDEX(Config!$D$6:$D$8,MATCH($C47,Config!$A$6:$A$8,0)),0),0))</f>
        <v/>
      </c>
      <c r="K47" s="23">
        <f>IF($B47="",0,$H47*Config!$B$15)</f>
        <v/>
      </c>
      <c r="L47" s="23">
        <f>IF($B47="",0,$D47*IFERROR(INDEX(Produtos!$C$5:$C$54,MATCH($B47,Produtos!$A$5:$A$54,0)),0))</f>
        <v/>
      </c>
      <c r="M47" s="23">
        <f>IF($B47="",0,$H47-$I47-$J47-$K47-$L47-$F47-$G47)</f>
        <v/>
      </c>
      <c r="N47" s="24">
        <f>IF(OR($B47="",$H47=0),0,$M47/$H47)</f>
        <v/>
      </c>
    </row>
    <row r="48">
      <c r="A48" s="21" t="n"/>
      <c r="B48" s="16" t="n"/>
      <c r="C48" s="16" t="n"/>
      <c r="D48" s="22" t="n"/>
      <c r="E48" s="20" t="n"/>
      <c r="F48" s="20" t="n"/>
      <c r="G48" s="20" t="n"/>
      <c r="H48" s="23">
        <f>IF($B48="",0,$D48*$E48)</f>
        <v/>
      </c>
      <c r="I48" s="23">
        <f>IF($B48="",0,IFERROR($H48*INDEX(Config!$B$6:$B$8,MATCH($C48,Config!$A$6:$A$8,0)),0))</f>
        <v/>
      </c>
      <c r="J48" s="23">
        <f>IF($B48="",0,IFERROR($D48*INDEX(Config!$C$6:$C$8,MATCH($C48,Config!$A$6:$A$8,0)),0)+IFERROR(IF(AND(INDEX(Config!$E$6:$E$8,MATCH($C48,Config!$A$6:$A$8,0))&gt;0,$E48&lt;INDEX(Config!$E$6:$E$8,MATCH($C48,Config!$A$6:$A$8,0))),$D48*INDEX(Config!$D$6:$D$8,MATCH($C48,Config!$A$6:$A$8,0)),0),0))</f>
        <v/>
      </c>
      <c r="K48" s="23">
        <f>IF($B48="",0,$H48*Config!$B$15)</f>
        <v/>
      </c>
      <c r="L48" s="23">
        <f>IF($B48="",0,$D48*IFERROR(INDEX(Produtos!$C$5:$C$54,MATCH($B48,Produtos!$A$5:$A$54,0)),0))</f>
        <v/>
      </c>
      <c r="M48" s="23">
        <f>IF($B48="",0,$H48-$I48-$J48-$K48-$L48-$F48-$G48)</f>
        <v/>
      </c>
      <c r="N48" s="24">
        <f>IF(OR($B48="",$H48=0),0,$M48/$H48)</f>
        <v/>
      </c>
    </row>
    <row r="49">
      <c r="A49" s="21" t="n"/>
      <c r="B49" s="16" t="n"/>
      <c r="C49" s="16" t="n"/>
      <c r="D49" s="22" t="n"/>
      <c r="E49" s="20" t="n"/>
      <c r="F49" s="20" t="n"/>
      <c r="G49" s="20" t="n"/>
      <c r="H49" s="23">
        <f>IF($B49="",0,$D49*$E49)</f>
        <v/>
      </c>
      <c r="I49" s="23">
        <f>IF($B49="",0,IFERROR($H49*INDEX(Config!$B$6:$B$8,MATCH($C49,Config!$A$6:$A$8,0)),0))</f>
        <v/>
      </c>
      <c r="J49" s="23">
        <f>IF($B49="",0,IFERROR($D49*INDEX(Config!$C$6:$C$8,MATCH($C49,Config!$A$6:$A$8,0)),0)+IFERROR(IF(AND(INDEX(Config!$E$6:$E$8,MATCH($C49,Config!$A$6:$A$8,0))&gt;0,$E49&lt;INDEX(Config!$E$6:$E$8,MATCH($C49,Config!$A$6:$A$8,0))),$D49*INDEX(Config!$D$6:$D$8,MATCH($C49,Config!$A$6:$A$8,0)),0),0))</f>
        <v/>
      </c>
      <c r="K49" s="23">
        <f>IF($B49="",0,$H49*Config!$B$15)</f>
        <v/>
      </c>
      <c r="L49" s="23">
        <f>IF($B49="",0,$D49*IFERROR(INDEX(Produtos!$C$5:$C$54,MATCH($B49,Produtos!$A$5:$A$54,0)),0))</f>
        <v/>
      </c>
      <c r="M49" s="23">
        <f>IF($B49="",0,$H49-$I49-$J49-$K49-$L49-$F49-$G49)</f>
        <v/>
      </c>
      <c r="N49" s="24">
        <f>IF(OR($B49="",$H49=0),0,$M49/$H49)</f>
        <v/>
      </c>
    </row>
    <row r="50">
      <c r="A50" s="21" t="n"/>
      <c r="B50" s="16" t="n"/>
      <c r="C50" s="16" t="n"/>
      <c r="D50" s="22" t="n"/>
      <c r="E50" s="20" t="n"/>
      <c r="F50" s="20" t="n"/>
      <c r="G50" s="20" t="n"/>
      <c r="H50" s="23">
        <f>IF($B50="",0,$D50*$E50)</f>
        <v/>
      </c>
      <c r="I50" s="23">
        <f>IF($B50="",0,IFERROR($H50*INDEX(Config!$B$6:$B$8,MATCH($C50,Config!$A$6:$A$8,0)),0))</f>
        <v/>
      </c>
      <c r="J50" s="23">
        <f>IF($B50="",0,IFERROR($D50*INDEX(Config!$C$6:$C$8,MATCH($C50,Config!$A$6:$A$8,0)),0)+IFERROR(IF(AND(INDEX(Config!$E$6:$E$8,MATCH($C50,Config!$A$6:$A$8,0))&gt;0,$E50&lt;INDEX(Config!$E$6:$E$8,MATCH($C50,Config!$A$6:$A$8,0))),$D50*INDEX(Config!$D$6:$D$8,MATCH($C50,Config!$A$6:$A$8,0)),0),0))</f>
        <v/>
      </c>
      <c r="K50" s="23">
        <f>IF($B50="",0,$H50*Config!$B$15)</f>
        <v/>
      </c>
      <c r="L50" s="23">
        <f>IF($B50="",0,$D50*IFERROR(INDEX(Produtos!$C$5:$C$54,MATCH($B50,Produtos!$A$5:$A$54,0)),0))</f>
        <v/>
      </c>
      <c r="M50" s="23">
        <f>IF($B50="",0,$H50-$I50-$J50-$K50-$L50-$F50-$G50)</f>
        <v/>
      </c>
      <c r="N50" s="24">
        <f>IF(OR($B50="",$H50=0),0,$M50/$H50)</f>
        <v/>
      </c>
    </row>
    <row r="51">
      <c r="A51" s="21" t="n"/>
      <c r="B51" s="16" t="n"/>
      <c r="C51" s="16" t="n"/>
      <c r="D51" s="22" t="n"/>
      <c r="E51" s="20" t="n"/>
      <c r="F51" s="20" t="n"/>
      <c r="G51" s="20" t="n"/>
      <c r="H51" s="23">
        <f>IF($B51="",0,$D51*$E51)</f>
        <v/>
      </c>
      <c r="I51" s="23">
        <f>IF($B51="",0,IFERROR($H51*INDEX(Config!$B$6:$B$8,MATCH($C51,Config!$A$6:$A$8,0)),0))</f>
        <v/>
      </c>
      <c r="J51" s="23">
        <f>IF($B51="",0,IFERROR($D51*INDEX(Config!$C$6:$C$8,MATCH($C51,Config!$A$6:$A$8,0)),0)+IFERROR(IF(AND(INDEX(Config!$E$6:$E$8,MATCH($C51,Config!$A$6:$A$8,0))&gt;0,$E51&lt;INDEX(Config!$E$6:$E$8,MATCH($C51,Config!$A$6:$A$8,0))),$D51*INDEX(Config!$D$6:$D$8,MATCH($C51,Config!$A$6:$A$8,0)),0),0))</f>
        <v/>
      </c>
      <c r="K51" s="23">
        <f>IF($B51="",0,$H51*Config!$B$15)</f>
        <v/>
      </c>
      <c r="L51" s="23">
        <f>IF($B51="",0,$D51*IFERROR(INDEX(Produtos!$C$5:$C$54,MATCH($B51,Produtos!$A$5:$A$54,0)),0))</f>
        <v/>
      </c>
      <c r="M51" s="23">
        <f>IF($B51="",0,$H51-$I51-$J51-$K51-$L51-$F51-$G51)</f>
        <v/>
      </c>
      <c r="N51" s="24">
        <f>IF(OR($B51="",$H51=0),0,$M51/$H51)</f>
        <v/>
      </c>
    </row>
    <row r="52">
      <c r="A52" s="21" t="n"/>
      <c r="B52" s="16" t="n"/>
      <c r="C52" s="16" t="n"/>
      <c r="D52" s="22" t="n"/>
      <c r="E52" s="20" t="n"/>
      <c r="F52" s="20" t="n"/>
      <c r="G52" s="20" t="n"/>
      <c r="H52" s="23">
        <f>IF($B52="",0,$D52*$E52)</f>
        <v/>
      </c>
      <c r="I52" s="23">
        <f>IF($B52="",0,IFERROR($H52*INDEX(Config!$B$6:$B$8,MATCH($C52,Config!$A$6:$A$8,0)),0))</f>
        <v/>
      </c>
      <c r="J52" s="23">
        <f>IF($B52="",0,IFERROR($D52*INDEX(Config!$C$6:$C$8,MATCH($C52,Config!$A$6:$A$8,0)),0)+IFERROR(IF(AND(INDEX(Config!$E$6:$E$8,MATCH($C52,Config!$A$6:$A$8,0))&gt;0,$E52&lt;INDEX(Config!$E$6:$E$8,MATCH($C52,Config!$A$6:$A$8,0))),$D52*INDEX(Config!$D$6:$D$8,MATCH($C52,Config!$A$6:$A$8,0)),0),0))</f>
        <v/>
      </c>
      <c r="K52" s="23">
        <f>IF($B52="",0,$H52*Config!$B$15)</f>
        <v/>
      </c>
      <c r="L52" s="23">
        <f>IF($B52="",0,$D52*IFERROR(INDEX(Produtos!$C$5:$C$54,MATCH($B52,Produtos!$A$5:$A$54,0)),0))</f>
        <v/>
      </c>
      <c r="M52" s="23">
        <f>IF($B52="",0,$H52-$I52-$J52-$K52-$L52-$F52-$G52)</f>
        <v/>
      </c>
      <c r="N52" s="24">
        <f>IF(OR($B52="",$H52=0),0,$M52/$H52)</f>
        <v/>
      </c>
    </row>
    <row r="53">
      <c r="A53" s="21" t="n"/>
      <c r="B53" s="16" t="n"/>
      <c r="C53" s="16" t="n"/>
      <c r="D53" s="22" t="n"/>
      <c r="E53" s="20" t="n"/>
      <c r="F53" s="20" t="n"/>
      <c r="G53" s="20" t="n"/>
      <c r="H53" s="23">
        <f>IF($B53="",0,$D53*$E53)</f>
        <v/>
      </c>
      <c r="I53" s="23">
        <f>IF($B53="",0,IFERROR($H53*INDEX(Config!$B$6:$B$8,MATCH($C53,Config!$A$6:$A$8,0)),0))</f>
        <v/>
      </c>
      <c r="J53" s="23">
        <f>IF($B53="",0,IFERROR($D53*INDEX(Config!$C$6:$C$8,MATCH($C53,Config!$A$6:$A$8,0)),0)+IFERROR(IF(AND(INDEX(Config!$E$6:$E$8,MATCH($C53,Config!$A$6:$A$8,0))&gt;0,$E53&lt;INDEX(Config!$E$6:$E$8,MATCH($C53,Config!$A$6:$A$8,0))),$D53*INDEX(Config!$D$6:$D$8,MATCH($C53,Config!$A$6:$A$8,0)),0),0))</f>
        <v/>
      </c>
      <c r="K53" s="23">
        <f>IF($B53="",0,$H53*Config!$B$15)</f>
        <v/>
      </c>
      <c r="L53" s="23">
        <f>IF($B53="",0,$D53*IFERROR(INDEX(Produtos!$C$5:$C$54,MATCH($B53,Produtos!$A$5:$A$54,0)),0))</f>
        <v/>
      </c>
      <c r="M53" s="23">
        <f>IF($B53="",0,$H53-$I53-$J53-$K53-$L53-$F53-$G53)</f>
        <v/>
      </c>
      <c r="N53" s="24">
        <f>IF(OR($B53="",$H53=0),0,$M53/$H53)</f>
        <v/>
      </c>
    </row>
    <row r="54">
      <c r="A54" s="21" t="n"/>
      <c r="B54" s="16" t="n"/>
      <c r="C54" s="16" t="n"/>
      <c r="D54" s="22" t="n"/>
      <c r="E54" s="20" t="n"/>
      <c r="F54" s="20" t="n"/>
      <c r="G54" s="20" t="n"/>
      <c r="H54" s="23">
        <f>IF($B54="",0,$D54*$E54)</f>
        <v/>
      </c>
      <c r="I54" s="23">
        <f>IF($B54="",0,IFERROR($H54*INDEX(Config!$B$6:$B$8,MATCH($C54,Config!$A$6:$A$8,0)),0))</f>
        <v/>
      </c>
      <c r="J54" s="23">
        <f>IF($B54="",0,IFERROR($D54*INDEX(Config!$C$6:$C$8,MATCH($C54,Config!$A$6:$A$8,0)),0)+IFERROR(IF(AND(INDEX(Config!$E$6:$E$8,MATCH($C54,Config!$A$6:$A$8,0))&gt;0,$E54&lt;INDEX(Config!$E$6:$E$8,MATCH($C54,Config!$A$6:$A$8,0))),$D54*INDEX(Config!$D$6:$D$8,MATCH($C54,Config!$A$6:$A$8,0)),0),0))</f>
        <v/>
      </c>
      <c r="K54" s="23">
        <f>IF($B54="",0,$H54*Config!$B$15)</f>
        <v/>
      </c>
      <c r="L54" s="23">
        <f>IF($B54="",0,$D54*IFERROR(INDEX(Produtos!$C$5:$C$54,MATCH($B54,Produtos!$A$5:$A$54,0)),0))</f>
        <v/>
      </c>
      <c r="M54" s="23">
        <f>IF($B54="",0,$H54-$I54-$J54-$K54-$L54-$F54-$G54)</f>
        <v/>
      </c>
      <c r="N54" s="24">
        <f>IF(OR($B54="",$H54=0),0,$M54/$H54)</f>
        <v/>
      </c>
    </row>
    <row r="55">
      <c r="A55" s="21" t="n"/>
      <c r="B55" s="16" t="n"/>
      <c r="C55" s="16" t="n"/>
      <c r="D55" s="22" t="n"/>
      <c r="E55" s="20" t="n"/>
      <c r="F55" s="20" t="n"/>
      <c r="G55" s="20" t="n"/>
      <c r="H55" s="23">
        <f>IF($B55="",0,$D55*$E55)</f>
        <v/>
      </c>
      <c r="I55" s="23">
        <f>IF($B55="",0,IFERROR($H55*INDEX(Config!$B$6:$B$8,MATCH($C55,Config!$A$6:$A$8,0)),0))</f>
        <v/>
      </c>
      <c r="J55" s="23">
        <f>IF($B55="",0,IFERROR($D55*INDEX(Config!$C$6:$C$8,MATCH($C55,Config!$A$6:$A$8,0)),0)+IFERROR(IF(AND(INDEX(Config!$E$6:$E$8,MATCH($C55,Config!$A$6:$A$8,0))&gt;0,$E55&lt;INDEX(Config!$E$6:$E$8,MATCH($C55,Config!$A$6:$A$8,0))),$D55*INDEX(Config!$D$6:$D$8,MATCH($C55,Config!$A$6:$A$8,0)),0),0))</f>
        <v/>
      </c>
      <c r="K55" s="23">
        <f>IF($B55="",0,$H55*Config!$B$15)</f>
        <v/>
      </c>
      <c r="L55" s="23">
        <f>IF($B55="",0,$D55*IFERROR(INDEX(Produtos!$C$5:$C$54,MATCH($B55,Produtos!$A$5:$A$54,0)),0))</f>
        <v/>
      </c>
      <c r="M55" s="23">
        <f>IF($B55="",0,$H55-$I55-$J55-$K55-$L55-$F55-$G55)</f>
        <v/>
      </c>
      <c r="N55" s="24">
        <f>IF(OR($B55="",$H55=0),0,$M55/$H55)</f>
        <v/>
      </c>
    </row>
    <row r="56">
      <c r="A56" s="21" t="n"/>
      <c r="B56" s="16" t="n"/>
      <c r="C56" s="16" t="n"/>
      <c r="D56" s="22" t="n"/>
      <c r="E56" s="20" t="n"/>
      <c r="F56" s="20" t="n"/>
      <c r="G56" s="20" t="n"/>
      <c r="H56" s="23">
        <f>IF($B56="",0,$D56*$E56)</f>
        <v/>
      </c>
      <c r="I56" s="23">
        <f>IF($B56="",0,IFERROR($H56*INDEX(Config!$B$6:$B$8,MATCH($C56,Config!$A$6:$A$8,0)),0))</f>
        <v/>
      </c>
      <c r="J56" s="23">
        <f>IF($B56="",0,IFERROR($D56*INDEX(Config!$C$6:$C$8,MATCH($C56,Config!$A$6:$A$8,0)),0)+IFERROR(IF(AND(INDEX(Config!$E$6:$E$8,MATCH($C56,Config!$A$6:$A$8,0))&gt;0,$E56&lt;INDEX(Config!$E$6:$E$8,MATCH($C56,Config!$A$6:$A$8,0))),$D56*INDEX(Config!$D$6:$D$8,MATCH($C56,Config!$A$6:$A$8,0)),0),0))</f>
        <v/>
      </c>
      <c r="K56" s="23">
        <f>IF($B56="",0,$H56*Config!$B$15)</f>
        <v/>
      </c>
      <c r="L56" s="23">
        <f>IF($B56="",0,$D56*IFERROR(INDEX(Produtos!$C$5:$C$54,MATCH($B56,Produtos!$A$5:$A$54,0)),0))</f>
        <v/>
      </c>
      <c r="M56" s="23">
        <f>IF($B56="",0,$H56-$I56-$J56-$K56-$L56-$F56-$G56)</f>
        <v/>
      </c>
      <c r="N56" s="24">
        <f>IF(OR($B56="",$H56=0),0,$M56/$H56)</f>
        <v/>
      </c>
    </row>
    <row r="57">
      <c r="A57" s="21" t="n"/>
      <c r="B57" s="16" t="n"/>
      <c r="C57" s="16" t="n"/>
      <c r="D57" s="22" t="n"/>
      <c r="E57" s="20" t="n"/>
      <c r="F57" s="20" t="n"/>
      <c r="G57" s="20" t="n"/>
      <c r="H57" s="23">
        <f>IF($B57="",0,$D57*$E57)</f>
        <v/>
      </c>
      <c r="I57" s="23">
        <f>IF($B57="",0,IFERROR($H57*INDEX(Config!$B$6:$B$8,MATCH($C57,Config!$A$6:$A$8,0)),0))</f>
        <v/>
      </c>
      <c r="J57" s="23">
        <f>IF($B57="",0,IFERROR($D57*INDEX(Config!$C$6:$C$8,MATCH($C57,Config!$A$6:$A$8,0)),0)+IFERROR(IF(AND(INDEX(Config!$E$6:$E$8,MATCH($C57,Config!$A$6:$A$8,0))&gt;0,$E57&lt;INDEX(Config!$E$6:$E$8,MATCH($C57,Config!$A$6:$A$8,0))),$D57*INDEX(Config!$D$6:$D$8,MATCH($C57,Config!$A$6:$A$8,0)),0),0))</f>
        <v/>
      </c>
      <c r="K57" s="23">
        <f>IF($B57="",0,$H57*Config!$B$15)</f>
        <v/>
      </c>
      <c r="L57" s="23">
        <f>IF($B57="",0,$D57*IFERROR(INDEX(Produtos!$C$5:$C$54,MATCH($B57,Produtos!$A$5:$A$54,0)),0))</f>
        <v/>
      </c>
      <c r="M57" s="23">
        <f>IF($B57="",0,$H57-$I57-$J57-$K57-$L57-$F57-$G57)</f>
        <v/>
      </c>
      <c r="N57" s="24">
        <f>IF(OR($B57="",$H57=0),0,$M57/$H57)</f>
        <v/>
      </c>
    </row>
    <row r="58">
      <c r="A58" s="21" t="n"/>
      <c r="B58" s="16" t="n"/>
      <c r="C58" s="16" t="n"/>
      <c r="D58" s="22" t="n"/>
      <c r="E58" s="20" t="n"/>
      <c r="F58" s="20" t="n"/>
      <c r="G58" s="20" t="n"/>
      <c r="H58" s="23">
        <f>IF($B58="",0,$D58*$E58)</f>
        <v/>
      </c>
      <c r="I58" s="23">
        <f>IF($B58="",0,IFERROR($H58*INDEX(Config!$B$6:$B$8,MATCH($C58,Config!$A$6:$A$8,0)),0))</f>
        <v/>
      </c>
      <c r="J58" s="23">
        <f>IF($B58="",0,IFERROR($D58*INDEX(Config!$C$6:$C$8,MATCH($C58,Config!$A$6:$A$8,0)),0)+IFERROR(IF(AND(INDEX(Config!$E$6:$E$8,MATCH($C58,Config!$A$6:$A$8,0))&gt;0,$E58&lt;INDEX(Config!$E$6:$E$8,MATCH($C58,Config!$A$6:$A$8,0))),$D58*INDEX(Config!$D$6:$D$8,MATCH($C58,Config!$A$6:$A$8,0)),0),0))</f>
        <v/>
      </c>
      <c r="K58" s="23">
        <f>IF($B58="",0,$H58*Config!$B$15)</f>
        <v/>
      </c>
      <c r="L58" s="23">
        <f>IF($B58="",0,$D58*IFERROR(INDEX(Produtos!$C$5:$C$54,MATCH($B58,Produtos!$A$5:$A$54,0)),0))</f>
        <v/>
      </c>
      <c r="M58" s="23">
        <f>IF($B58="",0,$H58-$I58-$J58-$K58-$L58-$F58-$G58)</f>
        <v/>
      </c>
      <c r="N58" s="24">
        <f>IF(OR($B58="",$H58=0),0,$M58/$H58)</f>
        <v/>
      </c>
    </row>
    <row r="59">
      <c r="A59" s="21" t="n"/>
      <c r="B59" s="16" t="n"/>
      <c r="C59" s="16" t="n"/>
      <c r="D59" s="22" t="n"/>
      <c r="E59" s="20" t="n"/>
      <c r="F59" s="20" t="n"/>
      <c r="G59" s="20" t="n"/>
      <c r="H59" s="23">
        <f>IF($B59="",0,$D59*$E59)</f>
        <v/>
      </c>
      <c r="I59" s="23">
        <f>IF($B59="",0,IFERROR($H59*INDEX(Config!$B$6:$B$8,MATCH($C59,Config!$A$6:$A$8,0)),0))</f>
        <v/>
      </c>
      <c r="J59" s="23">
        <f>IF($B59="",0,IFERROR($D59*INDEX(Config!$C$6:$C$8,MATCH($C59,Config!$A$6:$A$8,0)),0)+IFERROR(IF(AND(INDEX(Config!$E$6:$E$8,MATCH($C59,Config!$A$6:$A$8,0))&gt;0,$E59&lt;INDEX(Config!$E$6:$E$8,MATCH($C59,Config!$A$6:$A$8,0))),$D59*INDEX(Config!$D$6:$D$8,MATCH($C59,Config!$A$6:$A$8,0)),0),0))</f>
        <v/>
      </c>
      <c r="K59" s="23">
        <f>IF($B59="",0,$H59*Config!$B$15)</f>
        <v/>
      </c>
      <c r="L59" s="23">
        <f>IF($B59="",0,$D59*IFERROR(INDEX(Produtos!$C$5:$C$54,MATCH($B59,Produtos!$A$5:$A$54,0)),0))</f>
        <v/>
      </c>
      <c r="M59" s="23">
        <f>IF($B59="",0,$H59-$I59-$J59-$K59-$L59-$F59-$G59)</f>
        <v/>
      </c>
      <c r="N59" s="24">
        <f>IF(OR($B59="",$H59=0),0,$M59/$H59)</f>
        <v/>
      </c>
    </row>
    <row r="60">
      <c r="A60" s="21" t="n"/>
      <c r="B60" s="16" t="n"/>
      <c r="C60" s="16" t="n"/>
      <c r="D60" s="22" t="n"/>
      <c r="E60" s="20" t="n"/>
      <c r="F60" s="20" t="n"/>
      <c r="G60" s="20" t="n"/>
      <c r="H60" s="23">
        <f>IF($B60="",0,$D60*$E60)</f>
        <v/>
      </c>
      <c r="I60" s="23">
        <f>IF($B60="",0,IFERROR($H60*INDEX(Config!$B$6:$B$8,MATCH($C60,Config!$A$6:$A$8,0)),0))</f>
        <v/>
      </c>
      <c r="J60" s="23">
        <f>IF($B60="",0,IFERROR($D60*INDEX(Config!$C$6:$C$8,MATCH($C60,Config!$A$6:$A$8,0)),0)+IFERROR(IF(AND(INDEX(Config!$E$6:$E$8,MATCH($C60,Config!$A$6:$A$8,0))&gt;0,$E60&lt;INDEX(Config!$E$6:$E$8,MATCH($C60,Config!$A$6:$A$8,0))),$D60*INDEX(Config!$D$6:$D$8,MATCH($C60,Config!$A$6:$A$8,0)),0),0))</f>
        <v/>
      </c>
      <c r="K60" s="23">
        <f>IF($B60="",0,$H60*Config!$B$15)</f>
        <v/>
      </c>
      <c r="L60" s="23">
        <f>IF($B60="",0,$D60*IFERROR(INDEX(Produtos!$C$5:$C$54,MATCH($B60,Produtos!$A$5:$A$54,0)),0))</f>
        <v/>
      </c>
      <c r="M60" s="23">
        <f>IF($B60="",0,$H60-$I60-$J60-$K60-$L60-$F60-$G60)</f>
        <v/>
      </c>
      <c r="N60" s="24">
        <f>IF(OR($B60="",$H60=0),0,$M60/$H60)</f>
        <v/>
      </c>
    </row>
    <row r="61">
      <c r="A61" s="21" t="n"/>
      <c r="B61" s="16" t="n"/>
      <c r="C61" s="16" t="n"/>
      <c r="D61" s="22" t="n"/>
      <c r="E61" s="20" t="n"/>
      <c r="F61" s="20" t="n"/>
      <c r="G61" s="20" t="n"/>
      <c r="H61" s="23">
        <f>IF($B61="",0,$D61*$E61)</f>
        <v/>
      </c>
      <c r="I61" s="23">
        <f>IF($B61="",0,IFERROR($H61*INDEX(Config!$B$6:$B$8,MATCH($C61,Config!$A$6:$A$8,0)),0))</f>
        <v/>
      </c>
      <c r="J61" s="23">
        <f>IF($B61="",0,IFERROR($D61*INDEX(Config!$C$6:$C$8,MATCH($C61,Config!$A$6:$A$8,0)),0)+IFERROR(IF(AND(INDEX(Config!$E$6:$E$8,MATCH($C61,Config!$A$6:$A$8,0))&gt;0,$E61&lt;INDEX(Config!$E$6:$E$8,MATCH($C61,Config!$A$6:$A$8,0))),$D61*INDEX(Config!$D$6:$D$8,MATCH($C61,Config!$A$6:$A$8,0)),0),0))</f>
        <v/>
      </c>
      <c r="K61" s="23">
        <f>IF($B61="",0,$H61*Config!$B$15)</f>
        <v/>
      </c>
      <c r="L61" s="23">
        <f>IF($B61="",0,$D61*IFERROR(INDEX(Produtos!$C$5:$C$54,MATCH($B61,Produtos!$A$5:$A$54,0)),0))</f>
        <v/>
      </c>
      <c r="M61" s="23">
        <f>IF($B61="",0,$H61-$I61-$J61-$K61-$L61-$F61-$G61)</f>
        <v/>
      </c>
      <c r="N61" s="24">
        <f>IF(OR($B61="",$H61=0),0,$M61/$H61)</f>
        <v/>
      </c>
    </row>
    <row r="62">
      <c r="A62" s="21" t="n"/>
      <c r="B62" s="16" t="n"/>
      <c r="C62" s="16" t="n"/>
      <c r="D62" s="22" t="n"/>
      <c r="E62" s="20" t="n"/>
      <c r="F62" s="20" t="n"/>
      <c r="G62" s="20" t="n"/>
      <c r="H62" s="23">
        <f>IF($B62="",0,$D62*$E62)</f>
        <v/>
      </c>
      <c r="I62" s="23">
        <f>IF($B62="",0,IFERROR($H62*INDEX(Config!$B$6:$B$8,MATCH($C62,Config!$A$6:$A$8,0)),0))</f>
        <v/>
      </c>
      <c r="J62" s="23">
        <f>IF($B62="",0,IFERROR($D62*INDEX(Config!$C$6:$C$8,MATCH($C62,Config!$A$6:$A$8,0)),0)+IFERROR(IF(AND(INDEX(Config!$E$6:$E$8,MATCH($C62,Config!$A$6:$A$8,0))&gt;0,$E62&lt;INDEX(Config!$E$6:$E$8,MATCH($C62,Config!$A$6:$A$8,0))),$D62*INDEX(Config!$D$6:$D$8,MATCH($C62,Config!$A$6:$A$8,0)),0),0))</f>
        <v/>
      </c>
      <c r="K62" s="23">
        <f>IF($B62="",0,$H62*Config!$B$15)</f>
        <v/>
      </c>
      <c r="L62" s="23">
        <f>IF($B62="",0,$D62*IFERROR(INDEX(Produtos!$C$5:$C$54,MATCH($B62,Produtos!$A$5:$A$54,0)),0))</f>
        <v/>
      </c>
      <c r="M62" s="23">
        <f>IF($B62="",0,$H62-$I62-$J62-$K62-$L62-$F62-$G62)</f>
        <v/>
      </c>
      <c r="N62" s="24">
        <f>IF(OR($B62="",$H62=0),0,$M62/$H62)</f>
        <v/>
      </c>
    </row>
    <row r="63">
      <c r="A63" s="21" t="n"/>
      <c r="B63" s="16" t="n"/>
      <c r="C63" s="16" t="n"/>
      <c r="D63" s="22" t="n"/>
      <c r="E63" s="20" t="n"/>
      <c r="F63" s="20" t="n"/>
      <c r="G63" s="20" t="n"/>
      <c r="H63" s="23">
        <f>IF($B63="",0,$D63*$E63)</f>
        <v/>
      </c>
      <c r="I63" s="23">
        <f>IF($B63="",0,IFERROR($H63*INDEX(Config!$B$6:$B$8,MATCH($C63,Config!$A$6:$A$8,0)),0))</f>
        <v/>
      </c>
      <c r="J63" s="23">
        <f>IF($B63="",0,IFERROR($D63*INDEX(Config!$C$6:$C$8,MATCH($C63,Config!$A$6:$A$8,0)),0)+IFERROR(IF(AND(INDEX(Config!$E$6:$E$8,MATCH($C63,Config!$A$6:$A$8,0))&gt;0,$E63&lt;INDEX(Config!$E$6:$E$8,MATCH($C63,Config!$A$6:$A$8,0))),$D63*INDEX(Config!$D$6:$D$8,MATCH($C63,Config!$A$6:$A$8,0)),0),0))</f>
        <v/>
      </c>
      <c r="K63" s="23">
        <f>IF($B63="",0,$H63*Config!$B$15)</f>
        <v/>
      </c>
      <c r="L63" s="23">
        <f>IF($B63="",0,$D63*IFERROR(INDEX(Produtos!$C$5:$C$54,MATCH($B63,Produtos!$A$5:$A$54,0)),0))</f>
        <v/>
      </c>
      <c r="M63" s="23">
        <f>IF($B63="",0,$H63-$I63-$J63-$K63-$L63-$F63-$G63)</f>
        <v/>
      </c>
      <c r="N63" s="24">
        <f>IF(OR($B63="",$H63=0),0,$M63/$H63)</f>
        <v/>
      </c>
    </row>
    <row r="64">
      <c r="A64" s="21" t="n"/>
      <c r="B64" s="16" t="n"/>
      <c r="C64" s="16" t="n"/>
      <c r="D64" s="22" t="n"/>
      <c r="E64" s="20" t="n"/>
      <c r="F64" s="20" t="n"/>
      <c r="G64" s="20" t="n"/>
      <c r="H64" s="23">
        <f>IF($B64="",0,$D64*$E64)</f>
        <v/>
      </c>
      <c r="I64" s="23">
        <f>IF($B64="",0,IFERROR($H64*INDEX(Config!$B$6:$B$8,MATCH($C64,Config!$A$6:$A$8,0)),0))</f>
        <v/>
      </c>
      <c r="J64" s="23">
        <f>IF($B64="",0,IFERROR($D64*INDEX(Config!$C$6:$C$8,MATCH($C64,Config!$A$6:$A$8,0)),0)+IFERROR(IF(AND(INDEX(Config!$E$6:$E$8,MATCH($C64,Config!$A$6:$A$8,0))&gt;0,$E64&lt;INDEX(Config!$E$6:$E$8,MATCH($C64,Config!$A$6:$A$8,0))),$D64*INDEX(Config!$D$6:$D$8,MATCH($C64,Config!$A$6:$A$8,0)),0),0))</f>
        <v/>
      </c>
      <c r="K64" s="23">
        <f>IF($B64="",0,$H64*Config!$B$15)</f>
        <v/>
      </c>
      <c r="L64" s="23">
        <f>IF($B64="",0,$D64*IFERROR(INDEX(Produtos!$C$5:$C$54,MATCH($B64,Produtos!$A$5:$A$54,0)),0))</f>
        <v/>
      </c>
      <c r="M64" s="23">
        <f>IF($B64="",0,$H64-$I64-$J64-$K64-$L64-$F64-$G64)</f>
        <v/>
      </c>
      <c r="N64" s="24">
        <f>IF(OR($B64="",$H64=0),0,$M64/$H64)</f>
        <v/>
      </c>
    </row>
    <row r="65">
      <c r="A65" s="21" t="n"/>
      <c r="B65" s="16" t="n"/>
      <c r="C65" s="16" t="n"/>
      <c r="D65" s="22" t="n"/>
      <c r="E65" s="20" t="n"/>
      <c r="F65" s="20" t="n"/>
      <c r="G65" s="20" t="n"/>
      <c r="H65" s="23">
        <f>IF($B65="",0,$D65*$E65)</f>
        <v/>
      </c>
      <c r="I65" s="23">
        <f>IF($B65="",0,IFERROR($H65*INDEX(Config!$B$6:$B$8,MATCH($C65,Config!$A$6:$A$8,0)),0))</f>
        <v/>
      </c>
      <c r="J65" s="23">
        <f>IF($B65="",0,IFERROR($D65*INDEX(Config!$C$6:$C$8,MATCH($C65,Config!$A$6:$A$8,0)),0)+IFERROR(IF(AND(INDEX(Config!$E$6:$E$8,MATCH($C65,Config!$A$6:$A$8,0))&gt;0,$E65&lt;INDEX(Config!$E$6:$E$8,MATCH($C65,Config!$A$6:$A$8,0))),$D65*INDEX(Config!$D$6:$D$8,MATCH($C65,Config!$A$6:$A$8,0)),0),0))</f>
        <v/>
      </c>
      <c r="K65" s="23">
        <f>IF($B65="",0,$H65*Config!$B$15)</f>
        <v/>
      </c>
      <c r="L65" s="23">
        <f>IF($B65="",0,$D65*IFERROR(INDEX(Produtos!$C$5:$C$54,MATCH($B65,Produtos!$A$5:$A$54,0)),0))</f>
        <v/>
      </c>
      <c r="M65" s="23">
        <f>IF($B65="",0,$H65-$I65-$J65-$K65-$L65-$F65-$G65)</f>
        <v/>
      </c>
      <c r="N65" s="24">
        <f>IF(OR($B65="",$H65=0),0,$M65/$H65)</f>
        <v/>
      </c>
    </row>
    <row r="66">
      <c r="A66" s="21" t="n"/>
      <c r="B66" s="16" t="n"/>
      <c r="C66" s="16" t="n"/>
      <c r="D66" s="22" t="n"/>
      <c r="E66" s="20" t="n"/>
      <c r="F66" s="20" t="n"/>
      <c r="G66" s="20" t="n"/>
      <c r="H66" s="23">
        <f>IF($B66="",0,$D66*$E66)</f>
        <v/>
      </c>
      <c r="I66" s="23">
        <f>IF($B66="",0,IFERROR($H66*INDEX(Config!$B$6:$B$8,MATCH($C66,Config!$A$6:$A$8,0)),0))</f>
        <v/>
      </c>
      <c r="J66" s="23">
        <f>IF($B66="",0,IFERROR($D66*INDEX(Config!$C$6:$C$8,MATCH($C66,Config!$A$6:$A$8,0)),0)+IFERROR(IF(AND(INDEX(Config!$E$6:$E$8,MATCH($C66,Config!$A$6:$A$8,0))&gt;0,$E66&lt;INDEX(Config!$E$6:$E$8,MATCH($C66,Config!$A$6:$A$8,0))),$D66*INDEX(Config!$D$6:$D$8,MATCH($C66,Config!$A$6:$A$8,0)),0),0))</f>
        <v/>
      </c>
      <c r="K66" s="23">
        <f>IF($B66="",0,$H66*Config!$B$15)</f>
        <v/>
      </c>
      <c r="L66" s="23">
        <f>IF($B66="",0,$D66*IFERROR(INDEX(Produtos!$C$5:$C$54,MATCH($B66,Produtos!$A$5:$A$54,0)),0))</f>
        <v/>
      </c>
      <c r="M66" s="23">
        <f>IF($B66="",0,$H66-$I66-$J66-$K66-$L66-$F66-$G66)</f>
        <v/>
      </c>
      <c r="N66" s="24">
        <f>IF(OR($B66="",$H66=0),0,$M66/$H66)</f>
        <v/>
      </c>
    </row>
    <row r="67">
      <c r="A67" s="21" t="n"/>
      <c r="B67" s="16" t="n"/>
      <c r="C67" s="16" t="n"/>
      <c r="D67" s="22" t="n"/>
      <c r="E67" s="20" t="n"/>
      <c r="F67" s="20" t="n"/>
      <c r="G67" s="20" t="n"/>
      <c r="H67" s="23">
        <f>IF($B67="",0,$D67*$E67)</f>
        <v/>
      </c>
      <c r="I67" s="23">
        <f>IF($B67="",0,IFERROR($H67*INDEX(Config!$B$6:$B$8,MATCH($C67,Config!$A$6:$A$8,0)),0))</f>
        <v/>
      </c>
      <c r="J67" s="23">
        <f>IF($B67="",0,IFERROR($D67*INDEX(Config!$C$6:$C$8,MATCH($C67,Config!$A$6:$A$8,0)),0)+IFERROR(IF(AND(INDEX(Config!$E$6:$E$8,MATCH($C67,Config!$A$6:$A$8,0))&gt;0,$E67&lt;INDEX(Config!$E$6:$E$8,MATCH($C67,Config!$A$6:$A$8,0))),$D67*INDEX(Config!$D$6:$D$8,MATCH($C67,Config!$A$6:$A$8,0)),0),0))</f>
        <v/>
      </c>
      <c r="K67" s="23">
        <f>IF($B67="",0,$H67*Config!$B$15)</f>
        <v/>
      </c>
      <c r="L67" s="23">
        <f>IF($B67="",0,$D67*IFERROR(INDEX(Produtos!$C$5:$C$54,MATCH($B67,Produtos!$A$5:$A$54,0)),0))</f>
        <v/>
      </c>
      <c r="M67" s="23">
        <f>IF($B67="",0,$H67-$I67-$J67-$K67-$L67-$F67-$G67)</f>
        <v/>
      </c>
      <c r="N67" s="24">
        <f>IF(OR($B67="",$H67=0),0,$M67/$H67)</f>
        <v/>
      </c>
    </row>
    <row r="68">
      <c r="A68" s="21" t="n"/>
      <c r="B68" s="16" t="n"/>
      <c r="C68" s="16" t="n"/>
      <c r="D68" s="22" t="n"/>
      <c r="E68" s="20" t="n"/>
      <c r="F68" s="20" t="n"/>
      <c r="G68" s="20" t="n"/>
      <c r="H68" s="23">
        <f>IF($B68="",0,$D68*$E68)</f>
        <v/>
      </c>
      <c r="I68" s="23">
        <f>IF($B68="",0,IFERROR($H68*INDEX(Config!$B$6:$B$8,MATCH($C68,Config!$A$6:$A$8,0)),0))</f>
        <v/>
      </c>
      <c r="J68" s="23">
        <f>IF($B68="",0,IFERROR($D68*INDEX(Config!$C$6:$C$8,MATCH($C68,Config!$A$6:$A$8,0)),0)+IFERROR(IF(AND(INDEX(Config!$E$6:$E$8,MATCH($C68,Config!$A$6:$A$8,0))&gt;0,$E68&lt;INDEX(Config!$E$6:$E$8,MATCH($C68,Config!$A$6:$A$8,0))),$D68*INDEX(Config!$D$6:$D$8,MATCH($C68,Config!$A$6:$A$8,0)),0),0))</f>
        <v/>
      </c>
      <c r="K68" s="23">
        <f>IF($B68="",0,$H68*Config!$B$15)</f>
        <v/>
      </c>
      <c r="L68" s="23">
        <f>IF($B68="",0,$D68*IFERROR(INDEX(Produtos!$C$5:$C$54,MATCH($B68,Produtos!$A$5:$A$54,0)),0))</f>
        <v/>
      </c>
      <c r="M68" s="23">
        <f>IF($B68="",0,$H68-$I68-$J68-$K68-$L68-$F68-$G68)</f>
        <v/>
      </c>
      <c r="N68" s="24">
        <f>IF(OR($B68="",$H68=0),0,$M68/$H68)</f>
        <v/>
      </c>
    </row>
    <row r="69">
      <c r="A69" s="21" t="n"/>
      <c r="B69" s="16" t="n"/>
      <c r="C69" s="16" t="n"/>
      <c r="D69" s="22" t="n"/>
      <c r="E69" s="20" t="n"/>
      <c r="F69" s="20" t="n"/>
      <c r="G69" s="20" t="n"/>
      <c r="H69" s="23">
        <f>IF($B69="",0,$D69*$E69)</f>
        <v/>
      </c>
      <c r="I69" s="23">
        <f>IF($B69="",0,IFERROR($H69*INDEX(Config!$B$6:$B$8,MATCH($C69,Config!$A$6:$A$8,0)),0))</f>
        <v/>
      </c>
      <c r="J69" s="23">
        <f>IF($B69="",0,IFERROR($D69*INDEX(Config!$C$6:$C$8,MATCH($C69,Config!$A$6:$A$8,0)),0)+IFERROR(IF(AND(INDEX(Config!$E$6:$E$8,MATCH($C69,Config!$A$6:$A$8,0))&gt;0,$E69&lt;INDEX(Config!$E$6:$E$8,MATCH($C69,Config!$A$6:$A$8,0))),$D69*INDEX(Config!$D$6:$D$8,MATCH($C69,Config!$A$6:$A$8,0)),0),0))</f>
        <v/>
      </c>
      <c r="K69" s="23">
        <f>IF($B69="",0,$H69*Config!$B$15)</f>
        <v/>
      </c>
      <c r="L69" s="23">
        <f>IF($B69="",0,$D69*IFERROR(INDEX(Produtos!$C$5:$C$54,MATCH($B69,Produtos!$A$5:$A$54,0)),0))</f>
        <v/>
      </c>
      <c r="M69" s="23">
        <f>IF($B69="",0,$H69-$I69-$J69-$K69-$L69-$F69-$G69)</f>
        <v/>
      </c>
      <c r="N69" s="24">
        <f>IF(OR($B69="",$H69=0),0,$M69/$H69)</f>
        <v/>
      </c>
    </row>
    <row r="70">
      <c r="A70" s="21" t="n"/>
      <c r="B70" s="16" t="n"/>
      <c r="C70" s="16" t="n"/>
      <c r="D70" s="22" t="n"/>
      <c r="E70" s="20" t="n"/>
      <c r="F70" s="20" t="n"/>
      <c r="G70" s="20" t="n"/>
      <c r="H70" s="23">
        <f>IF($B70="",0,$D70*$E70)</f>
        <v/>
      </c>
      <c r="I70" s="23">
        <f>IF($B70="",0,IFERROR($H70*INDEX(Config!$B$6:$B$8,MATCH($C70,Config!$A$6:$A$8,0)),0))</f>
        <v/>
      </c>
      <c r="J70" s="23">
        <f>IF($B70="",0,IFERROR($D70*INDEX(Config!$C$6:$C$8,MATCH($C70,Config!$A$6:$A$8,0)),0)+IFERROR(IF(AND(INDEX(Config!$E$6:$E$8,MATCH($C70,Config!$A$6:$A$8,0))&gt;0,$E70&lt;INDEX(Config!$E$6:$E$8,MATCH($C70,Config!$A$6:$A$8,0))),$D70*INDEX(Config!$D$6:$D$8,MATCH($C70,Config!$A$6:$A$8,0)),0),0))</f>
        <v/>
      </c>
      <c r="K70" s="23">
        <f>IF($B70="",0,$H70*Config!$B$15)</f>
        <v/>
      </c>
      <c r="L70" s="23">
        <f>IF($B70="",0,$D70*IFERROR(INDEX(Produtos!$C$5:$C$54,MATCH($B70,Produtos!$A$5:$A$54,0)),0))</f>
        <v/>
      </c>
      <c r="M70" s="23">
        <f>IF($B70="",0,$H70-$I70-$J70-$K70-$L70-$F70-$G70)</f>
        <v/>
      </c>
      <c r="N70" s="24">
        <f>IF(OR($B70="",$H70=0),0,$M70/$H70)</f>
        <v/>
      </c>
    </row>
    <row r="71">
      <c r="A71" s="21" t="n"/>
      <c r="B71" s="16" t="n"/>
      <c r="C71" s="16" t="n"/>
      <c r="D71" s="22" t="n"/>
      <c r="E71" s="20" t="n"/>
      <c r="F71" s="20" t="n"/>
      <c r="G71" s="20" t="n"/>
      <c r="H71" s="23">
        <f>IF($B71="",0,$D71*$E71)</f>
        <v/>
      </c>
      <c r="I71" s="23">
        <f>IF($B71="",0,IFERROR($H71*INDEX(Config!$B$6:$B$8,MATCH($C71,Config!$A$6:$A$8,0)),0))</f>
        <v/>
      </c>
      <c r="J71" s="23">
        <f>IF($B71="",0,IFERROR($D71*INDEX(Config!$C$6:$C$8,MATCH($C71,Config!$A$6:$A$8,0)),0)+IFERROR(IF(AND(INDEX(Config!$E$6:$E$8,MATCH($C71,Config!$A$6:$A$8,0))&gt;0,$E71&lt;INDEX(Config!$E$6:$E$8,MATCH($C71,Config!$A$6:$A$8,0))),$D71*INDEX(Config!$D$6:$D$8,MATCH($C71,Config!$A$6:$A$8,0)),0),0))</f>
        <v/>
      </c>
      <c r="K71" s="23">
        <f>IF($B71="",0,$H71*Config!$B$15)</f>
        <v/>
      </c>
      <c r="L71" s="23">
        <f>IF($B71="",0,$D71*IFERROR(INDEX(Produtos!$C$5:$C$54,MATCH($B71,Produtos!$A$5:$A$54,0)),0))</f>
        <v/>
      </c>
      <c r="M71" s="23">
        <f>IF($B71="",0,$H71-$I71-$J71-$K71-$L71-$F71-$G71)</f>
        <v/>
      </c>
      <c r="N71" s="24">
        <f>IF(OR($B71="",$H71=0),0,$M71/$H71)</f>
        <v/>
      </c>
    </row>
    <row r="72">
      <c r="A72" s="21" t="n"/>
      <c r="B72" s="16" t="n"/>
      <c r="C72" s="16" t="n"/>
      <c r="D72" s="22" t="n"/>
      <c r="E72" s="20" t="n"/>
      <c r="F72" s="20" t="n"/>
      <c r="G72" s="20" t="n"/>
      <c r="H72" s="23">
        <f>IF($B72="",0,$D72*$E72)</f>
        <v/>
      </c>
      <c r="I72" s="23">
        <f>IF($B72="",0,IFERROR($H72*INDEX(Config!$B$6:$B$8,MATCH($C72,Config!$A$6:$A$8,0)),0))</f>
        <v/>
      </c>
      <c r="J72" s="23">
        <f>IF($B72="",0,IFERROR($D72*INDEX(Config!$C$6:$C$8,MATCH($C72,Config!$A$6:$A$8,0)),0)+IFERROR(IF(AND(INDEX(Config!$E$6:$E$8,MATCH($C72,Config!$A$6:$A$8,0))&gt;0,$E72&lt;INDEX(Config!$E$6:$E$8,MATCH($C72,Config!$A$6:$A$8,0))),$D72*INDEX(Config!$D$6:$D$8,MATCH($C72,Config!$A$6:$A$8,0)),0),0))</f>
        <v/>
      </c>
      <c r="K72" s="23">
        <f>IF($B72="",0,$H72*Config!$B$15)</f>
        <v/>
      </c>
      <c r="L72" s="23">
        <f>IF($B72="",0,$D72*IFERROR(INDEX(Produtos!$C$5:$C$54,MATCH($B72,Produtos!$A$5:$A$54,0)),0))</f>
        <v/>
      </c>
      <c r="M72" s="23">
        <f>IF($B72="",0,$H72-$I72-$J72-$K72-$L72-$F72-$G72)</f>
        <v/>
      </c>
      <c r="N72" s="24">
        <f>IF(OR($B72="",$H72=0),0,$M72/$H72)</f>
        <v/>
      </c>
    </row>
    <row r="73">
      <c r="A73" s="21" t="n"/>
      <c r="B73" s="16" t="n"/>
      <c r="C73" s="16" t="n"/>
      <c r="D73" s="22" t="n"/>
      <c r="E73" s="20" t="n"/>
      <c r="F73" s="20" t="n"/>
      <c r="G73" s="20" t="n"/>
      <c r="H73" s="23">
        <f>IF($B73="",0,$D73*$E73)</f>
        <v/>
      </c>
      <c r="I73" s="23">
        <f>IF($B73="",0,IFERROR($H73*INDEX(Config!$B$6:$B$8,MATCH($C73,Config!$A$6:$A$8,0)),0))</f>
        <v/>
      </c>
      <c r="J73" s="23">
        <f>IF($B73="",0,IFERROR($D73*INDEX(Config!$C$6:$C$8,MATCH($C73,Config!$A$6:$A$8,0)),0)+IFERROR(IF(AND(INDEX(Config!$E$6:$E$8,MATCH($C73,Config!$A$6:$A$8,0))&gt;0,$E73&lt;INDEX(Config!$E$6:$E$8,MATCH($C73,Config!$A$6:$A$8,0))),$D73*INDEX(Config!$D$6:$D$8,MATCH($C73,Config!$A$6:$A$8,0)),0),0))</f>
        <v/>
      </c>
      <c r="K73" s="23">
        <f>IF($B73="",0,$H73*Config!$B$15)</f>
        <v/>
      </c>
      <c r="L73" s="23">
        <f>IF($B73="",0,$D73*IFERROR(INDEX(Produtos!$C$5:$C$54,MATCH($B73,Produtos!$A$5:$A$54,0)),0))</f>
        <v/>
      </c>
      <c r="M73" s="23">
        <f>IF($B73="",0,$H73-$I73-$J73-$K73-$L73-$F73-$G73)</f>
        <v/>
      </c>
      <c r="N73" s="24">
        <f>IF(OR($B73="",$H73=0),0,$M73/$H73)</f>
        <v/>
      </c>
    </row>
    <row r="74">
      <c r="A74" s="21" t="n"/>
      <c r="B74" s="16" t="n"/>
      <c r="C74" s="16" t="n"/>
      <c r="D74" s="22" t="n"/>
      <c r="E74" s="20" t="n"/>
      <c r="F74" s="20" t="n"/>
      <c r="G74" s="20" t="n"/>
      <c r="H74" s="23">
        <f>IF($B74="",0,$D74*$E74)</f>
        <v/>
      </c>
      <c r="I74" s="23">
        <f>IF($B74="",0,IFERROR($H74*INDEX(Config!$B$6:$B$8,MATCH($C74,Config!$A$6:$A$8,0)),0))</f>
        <v/>
      </c>
      <c r="J74" s="23">
        <f>IF($B74="",0,IFERROR($D74*INDEX(Config!$C$6:$C$8,MATCH($C74,Config!$A$6:$A$8,0)),0)+IFERROR(IF(AND(INDEX(Config!$E$6:$E$8,MATCH($C74,Config!$A$6:$A$8,0))&gt;0,$E74&lt;INDEX(Config!$E$6:$E$8,MATCH($C74,Config!$A$6:$A$8,0))),$D74*INDEX(Config!$D$6:$D$8,MATCH($C74,Config!$A$6:$A$8,0)),0),0))</f>
        <v/>
      </c>
      <c r="K74" s="23">
        <f>IF($B74="",0,$H74*Config!$B$15)</f>
        <v/>
      </c>
      <c r="L74" s="23">
        <f>IF($B74="",0,$D74*IFERROR(INDEX(Produtos!$C$5:$C$54,MATCH($B74,Produtos!$A$5:$A$54,0)),0))</f>
        <v/>
      </c>
      <c r="M74" s="23">
        <f>IF($B74="",0,$H74-$I74-$J74-$K74-$L74-$F74-$G74)</f>
        <v/>
      </c>
      <c r="N74" s="24">
        <f>IF(OR($B74="",$H74=0),0,$M74/$H74)</f>
        <v/>
      </c>
    </row>
    <row r="75">
      <c r="A75" s="21" t="n"/>
      <c r="B75" s="16" t="n"/>
      <c r="C75" s="16" t="n"/>
      <c r="D75" s="22" t="n"/>
      <c r="E75" s="20" t="n"/>
      <c r="F75" s="20" t="n"/>
      <c r="G75" s="20" t="n"/>
      <c r="H75" s="23">
        <f>IF($B75="",0,$D75*$E75)</f>
        <v/>
      </c>
      <c r="I75" s="23">
        <f>IF($B75="",0,IFERROR($H75*INDEX(Config!$B$6:$B$8,MATCH($C75,Config!$A$6:$A$8,0)),0))</f>
        <v/>
      </c>
      <c r="J75" s="23">
        <f>IF($B75="",0,IFERROR($D75*INDEX(Config!$C$6:$C$8,MATCH($C75,Config!$A$6:$A$8,0)),0)+IFERROR(IF(AND(INDEX(Config!$E$6:$E$8,MATCH($C75,Config!$A$6:$A$8,0))&gt;0,$E75&lt;INDEX(Config!$E$6:$E$8,MATCH($C75,Config!$A$6:$A$8,0))),$D75*INDEX(Config!$D$6:$D$8,MATCH($C75,Config!$A$6:$A$8,0)),0),0))</f>
        <v/>
      </c>
      <c r="K75" s="23">
        <f>IF($B75="",0,$H75*Config!$B$15)</f>
        <v/>
      </c>
      <c r="L75" s="23">
        <f>IF($B75="",0,$D75*IFERROR(INDEX(Produtos!$C$5:$C$54,MATCH($B75,Produtos!$A$5:$A$54,0)),0))</f>
        <v/>
      </c>
      <c r="M75" s="23">
        <f>IF($B75="",0,$H75-$I75-$J75-$K75-$L75-$F75-$G75)</f>
        <v/>
      </c>
      <c r="N75" s="24">
        <f>IF(OR($B75="",$H75=0),0,$M75/$H75)</f>
        <v/>
      </c>
    </row>
    <row r="76">
      <c r="A76" s="21" t="n"/>
      <c r="B76" s="16" t="n"/>
      <c r="C76" s="16" t="n"/>
      <c r="D76" s="22" t="n"/>
      <c r="E76" s="20" t="n"/>
      <c r="F76" s="20" t="n"/>
      <c r="G76" s="20" t="n"/>
      <c r="H76" s="23">
        <f>IF($B76="",0,$D76*$E76)</f>
        <v/>
      </c>
      <c r="I76" s="23">
        <f>IF($B76="",0,IFERROR($H76*INDEX(Config!$B$6:$B$8,MATCH($C76,Config!$A$6:$A$8,0)),0))</f>
        <v/>
      </c>
      <c r="J76" s="23">
        <f>IF($B76="",0,IFERROR($D76*INDEX(Config!$C$6:$C$8,MATCH($C76,Config!$A$6:$A$8,0)),0)+IFERROR(IF(AND(INDEX(Config!$E$6:$E$8,MATCH($C76,Config!$A$6:$A$8,0))&gt;0,$E76&lt;INDEX(Config!$E$6:$E$8,MATCH($C76,Config!$A$6:$A$8,0))),$D76*INDEX(Config!$D$6:$D$8,MATCH($C76,Config!$A$6:$A$8,0)),0),0))</f>
        <v/>
      </c>
      <c r="K76" s="23">
        <f>IF($B76="",0,$H76*Config!$B$15)</f>
        <v/>
      </c>
      <c r="L76" s="23">
        <f>IF($B76="",0,$D76*IFERROR(INDEX(Produtos!$C$5:$C$54,MATCH($B76,Produtos!$A$5:$A$54,0)),0))</f>
        <v/>
      </c>
      <c r="M76" s="23">
        <f>IF($B76="",0,$H76-$I76-$J76-$K76-$L76-$F76-$G76)</f>
        <v/>
      </c>
      <c r="N76" s="24">
        <f>IF(OR($B76="",$H76=0),0,$M76/$H76)</f>
        <v/>
      </c>
    </row>
    <row r="77">
      <c r="A77" s="21" t="n"/>
      <c r="B77" s="16" t="n"/>
      <c r="C77" s="16" t="n"/>
      <c r="D77" s="22" t="n"/>
      <c r="E77" s="20" t="n"/>
      <c r="F77" s="20" t="n"/>
      <c r="G77" s="20" t="n"/>
      <c r="H77" s="23">
        <f>IF($B77="",0,$D77*$E77)</f>
        <v/>
      </c>
      <c r="I77" s="23">
        <f>IF($B77="",0,IFERROR($H77*INDEX(Config!$B$6:$B$8,MATCH($C77,Config!$A$6:$A$8,0)),0))</f>
        <v/>
      </c>
      <c r="J77" s="23">
        <f>IF($B77="",0,IFERROR($D77*INDEX(Config!$C$6:$C$8,MATCH($C77,Config!$A$6:$A$8,0)),0)+IFERROR(IF(AND(INDEX(Config!$E$6:$E$8,MATCH($C77,Config!$A$6:$A$8,0))&gt;0,$E77&lt;INDEX(Config!$E$6:$E$8,MATCH($C77,Config!$A$6:$A$8,0))),$D77*INDEX(Config!$D$6:$D$8,MATCH($C77,Config!$A$6:$A$8,0)),0),0))</f>
        <v/>
      </c>
      <c r="K77" s="23">
        <f>IF($B77="",0,$H77*Config!$B$15)</f>
        <v/>
      </c>
      <c r="L77" s="23">
        <f>IF($B77="",0,$D77*IFERROR(INDEX(Produtos!$C$5:$C$54,MATCH($B77,Produtos!$A$5:$A$54,0)),0))</f>
        <v/>
      </c>
      <c r="M77" s="23">
        <f>IF($B77="",0,$H77-$I77-$J77-$K77-$L77-$F77-$G77)</f>
        <v/>
      </c>
      <c r="N77" s="24">
        <f>IF(OR($B77="",$H77=0),0,$M77/$H77)</f>
        <v/>
      </c>
    </row>
    <row r="78">
      <c r="A78" s="21" t="n"/>
      <c r="B78" s="16" t="n"/>
      <c r="C78" s="16" t="n"/>
      <c r="D78" s="22" t="n"/>
      <c r="E78" s="20" t="n"/>
      <c r="F78" s="20" t="n"/>
      <c r="G78" s="20" t="n"/>
      <c r="H78" s="23">
        <f>IF($B78="",0,$D78*$E78)</f>
        <v/>
      </c>
      <c r="I78" s="23">
        <f>IF($B78="",0,IFERROR($H78*INDEX(Config!$B$6:$B$8,MATCH($C78,Config!$A$6:$A$8,0)),0))</f>
        <v/>
      </c>
      <c r="J78" s="23">
        <f>IF($B78="",0,IFERROR($D78*INDEX(Config!$C$6:$C$8,MATCH($C78,Config!$A$6:$A$8,0)),0)+IFERROR(IF(AND(INDEX(Config!$E$6:$E$8,MATCH($C78,Config!$A$6:$A$8,0))&gt;0,$E78&lt;INDEX(Config!$E$6:$E$8,MATCH($C78,Config!$A$6:$A$8,0))),$D78*INDEX(Config!$D$6:$D$8,MATCH($C78,Config!$A$6:$A$8,0)),0),0))</f>
        <v/>
      </c>
      <c r="K78" s="23">
        <f>IF($B78="",0,$H78*Config!$B$15)</f>
        <v/>
      </c>
      <c r="L78" s="23">
        <f>IF($B78="",0,$D78*IFERROR(INDEX(Produtos!$C$5:$C$54,MATCH($B78,Produtos!$A$5:$A$54,0)),0))</f>
        <v/>
      </c>
      <c r="M78" s="23">
        <f>IF($B78="",0,$H78-$I78-$J78-$K78-$L78-$F78-$G78)</f>
        <v/>
      </c>
      <c r="N78" s="24">
        <f>IF(OR($B78="",$H78=0),0,$M78/$H78)</f>
        <v/>
      </c>
    </row>
    <row r="79">
      <c r="A79" s="21" t="n"/>
      <c r="B79" s="16" t="n"/>
      <c r="C79" s="16" t="n"/>
      <c r="D79" s="22" t="n"/>
      <c r="E79" s="20" t="n"/>
      <c r="F79" s="20" t="n"/>
      <c r="G79" s="20" t="n"/>
      <c r="H79" s="23">
        <f>IF($B79="",0,$D79*$E79)</f>
        <v/>
      </c>
      <c r="I79" s="23">
        <f>IF($B79="",0,IFERROR($H79*INDEX(Config!$B$6:$B$8,MATCH($C79,Config!$A$6:$A$8,0)),0))</f>
        <v/>
      </c>
      <c r="J79" s="23">
        <f>IF($B79="",0,IFERROR($D79*INDEX(Config!$C$6:$C$8,MATCH($C79,Config!$A$6:$A$8,0)),0)+IFERROR(IF(AND(INDEX(Config!$E$6:$E$8,MATCH($C79,Config!$A$6:$A$8,0))&gt;0,$E79&lt;INDEX(Config!$E$6:$E$8,MATCH($C79,Config!$A$6:$A$8,0))),$D79*INDEX(Config!$D$6:$D$8,MATCH($C79,Config!$A$6:$A$8,0)),0),0))</f>
        <v/>
      </c>
      <c r="K79" s="23">
        <f>IF($B79="",0,$H79*Config!$B$15)</f>
        <v/>
      </c>
      <c r="L79" s="23">
        <f>IF($B79="",0,$D79*IFERROR(INDEX(Produtos!$C$5:$C$54,MATCH($B79,Produtos!$A$5:$A$54,0)),0))</f>
        <v/>
      </c>
      <c r="M79" s="23">
        <f>IF($B79="",0,$H79-$I79-$J79-$K79-$L79-$F79-$G79)</f>
        <v/>
      </c>
      <c r="N79" s="24">
        <f>IF(OR($B79="",$H79=0),0,$M79/$H79)</f>
        <v/>
      </c>
    </row>
    <row r="80">
      <c r="A80" s="21" t="n"/>
      <c r="B80" s="16" t="n"/>
      <c r="C80" s="16" t="n"/>
      <c r="D80" s="22" t="n"/>
      <c r="E80" s="20" t="n"/>
      <c r="F80" s="20" t="n"/>
      <c r="G80" s="20" t="n"/>
      <c r="H80" s="23">
        <f>IF($B80="",0,$D80*$E80)</f>
        <v/>
      </c>
      <c r="I80" s="23">
        <f>IF($B80="",0,IFERROR($H80*INDEX(Config!$B$6:$B$8,MATCH($C80,Config!$A$6:$A$8,0)),0))</f>
        <v/>
      </c>
      <c r="J80" s="23">
        <f>IF($B80="",0,IFERROR($D80*INDEX(Config!$C$6:$C$8,MATCH($C80,Config!$A$6:$A$8,0)),0)+IFERROR(IF(AND(INDEX(Config!$E$6:$E$8,MATCH($C80,Config!$A$6:$A$8,0))&gt;0,$E80&lt;INDEX(Config!$E$6:$E$8,MATCH($C80,Config!$A$6:$A$8,0))),$D80*INDEX(Config!$D$6:$D$8,MATCH($C80,Config!$A$6:$A$8,0)),0),0))</f>
        <v/>
      </c>
      <c r="K80" s="23">
        <f>IF($B80="",0,$H80*Config!$B$15)</f>
        <v/>
      </c>
      <c r="L80" s="23">
        <f>IF($B80="",0,$D80*IFERROR(INDEX(Produtos!$C$5:$C$54,MATCH($B80,Produtos!$A$5:$A$54,0)),0))</f>
        <v/>
      </c>
      <c r="M80" s="23">
        <f>IF($B80="",0,$H80-$I80-$J80-$K80-$L80-$F80-$G80)</f>
        <v/>
      </c>
      <c r="N80" s="24">
        <f>IF(OR($B80="",$H80=0),0,$M80/$H80)</f>
        <v/>
      </c>
    </row>
    <row r="81">
      <c r="A81" s="21" t="n"/>
      <c r="B81" s="16" t="n"/>
      <c r="C81" s="16" t="n"/>
      <c r="D81" s="22" t="n"/>
      <c r="E81" s="20" t="n"/>
      <c r="F81" s="20" t="n"/>
      <c r="G81" s="20" t="n"/>
      <c r="H81" s="23">
        <f>IF($B81="",0,$D81*$E81)</f>
        <v/>
      </c>
      <c r="I81" s="23">
        <f>IF($B81="",0,IFERROR($H81*INDEX(Config!$B$6:$B$8,MATCH($C81,Config!$A$6:$A$8,0)),0))</f>
        <v/>
      </c>
      <c r="J81" s="23">
        <f>IF($B81="",0,IFERROR($D81*INDEX(Config!$C$6:$C$8,MATCH($C81,Config!$A$6:$A$8,0)),0)+IFERROR(IF(AND(INDEX(Config!$E$6:$E$8,MATCH($C81,Config!$A$6:$A$8,0))&gt;0,$E81&lt;INDEX(Config!$E$6:$E$8,MATCH($C81,Config!$A$6:$A$8,0))),$D81*INDEX(Config!$D$6:$D$8,MATCH($C81,Config!$A$6:$A$8,0)),0),0))</f>
        <v/>
      </c>
      <c r="K81" s="23">
        <f>IF($B81="",0,$H81*Config!$B$15)</f>
        <v/>
      </c>
      <c r="L81" s="23">
        <f>IF($B81="",0,$D81*IFERROR(INDEX(Produtos!$C$5:$C$54,MATCH($B81,Produtos!$A$5:$A$54,0)),0))</f>
        <v/>
      </c>
      <c r="M81" s="23">
        <f>IF($B81="",0,$H81-$I81-$J81-$K81-$L81-$F81-$G81)</f>
        <v/>
      </c>
      <c r="N81" s="24">
        <f>IF(OR($B81="",$H81=0),0,$M81/$H81)</f>
        <v/>
      </c>
    </row>
    <row r="82">
      <c r="A82" s="21" t="n"/>
      <c r="B82" s="16" t="n"/>
      <c r="C82" s="16" t="n"/>
      <c r="D82" s="22" t="n"/>
      <c r="E82" s="20" t="n"/>
      <c r="F82" s="20" t="n"/>
      <c r="G82" s="20" t="n"/>
      <c r="H82" s="23">
        <f>IF($B82="",0,$D82*$E82)</f>
        <v/>
      </c>
      <c r="I82" s="23">
        <f>IF($B82="",0,IFERROR($H82*INDEX(Config!$B$6:$B$8,MATCH($C82,Config!$A$6:$A$8,0)),0))</f>
        <v/>
      </c>
      <c r="J82" s="23">
        <f>IF($B82="",0,IFERROR($D82*INDEX(Config!$C$6:$C$8,MATCH($C82,Config!$A$6:$A$8,0)),0)+IFERROR(IF(AND(INDEX(Config!$E$6:$E$8,MATCH($C82,Config!$A$6:$A$8,0))&gt;0,$E82&lt;INDEX(Config!$E$6:$E$8,MATCH($C82,Config!$A$6:$A$8,0))),$D82*INDEX(Config!$D$6:$D$8,MATCH($C82,Config!$A$6:$A$8,0)),0),0))</f>
        <v/>
      </c>
      <c r="K82" s="23">
        <f>IF($B82="",0,$H82*Config!$B$15)</f>
        <v/>
      </c>
      <c r="L82" s="23">
        <f>IF($B82="",0,$D82*IFERROR(INDEX(Produtos!$C$5:$C$54,MATCH($B82,Produtos!$A$5:$A$54,0)),0))</f>
        <v/>
      </c>
      <c r="M82" s="23">
        <f>IF($B82="",0,$H82-$I82-$J82-$K82-$L82-$F82-$G82)</f>
        <v/>
      </c>
      <c r="N82" s="24">
        <f>IF(OR($B82="",$H82=0),0,$M82/$H82)</f>
        <v/>
      </c>
    </row>
    <row r="83">
      <c r="A83" s="21" t="n"/>
      <c r="B83" s="16" t="n"/>
      <c r="C83" s="16" t="n"/>
      <c r="D83" s="22" t="n"/>
      <c r="E83" s="20" t="n"/>
      <c r="F83" s="20" t="n"/>
      <c r="G83" s="20" t="n"/>
      <c r="H83" s="23">
        <f>IF($B83="",0,$D83*$E83)</f>
        <v/>
      </c>
      <c r="I83" s="23">
        <f>IF($B83="",0,IFERROR($H83*INDEX(Config!$B$6:$B$8,MATCH($C83,Config!$A$6:$A$8,0)),0))</f>
        <v/>
      </c>
      <c r="J83" s="23">
        <f>IF($B83="",0,IFERROR($D83*INDEX(Config!$C$6:$C$8,MATCH($C83,Config!$A$6:$A$8,0)),0)+IFERROR(IF(AND(INDEX(Config!$E$6:$E$8,MATCH($C83,Config!$A$6:$A$8,0))&gt;0,$E83&lt;INDEX(Config!$E$6:$E$8,MATCH($C83,Config!$A$6:$A$8,0))),$D83*INDEX(Config!$D$6:$D$8,MATCH($C83,Config!$A$6:$A$8,0)),0),0))</f>
        <v/>
      </c>
      <c r="K83" s="23">
        <f>IF($B83="",0,$H83*Config!$B$15)</f>
        <v/>
      </c>
      <c r="L83" s="23">
        <f>IF($B83="",0,$D83*IFERROR(INDEX(Produtos!$C$5:$C$54,MATCH($B83,Produtos!$A$5:$A$54,0)),0))</f>
        <v/>
      </c>
      <c r="M83" s="23">
        <f>IF($B83="",0,$H83-$I83-$J83-$K83-$L83-$F83-$G83)</f>
        <v/>
      </c>
      <c r="N83" s="24">
        <f>IF(OR($B83="",$H83=0),0,$M83/$H83)</f>
        <v/>
      </c>
    </row>
    <row r="84">
      <c r="A84" s="21" t="n"/>
      <c r="B84" s="16" t="n"/>
      <c r="C84" s="16" t="n"/>
      <c r="D84" s="22" t="n"/>
      <c r="E84" s="20" t="n"/>
      <c r="F84" s="20" t="n"/>
      <c r="G84" s="20" t="n"/>
      <c r="H84" s="23">
        <f>IF($B84="",0,$D84*$E84)</f>
        <v/>
      </c>
      <c r="I84" s="23">
        <f>IF($B84="",0,IFERROR($H84*INDEX(Config!$B$6:$B$8,MATCH($C84,Config!$A$6:$A$8,0)),0))</f>
        <v/>
      </c>
      <c r="J84" s="23">
        <f>IF($B84="",0,IFERROR($D84*INDEX(Config!$C$6:$C$8,MATCH($C84,Config!$A$6:$A$8,0)),0)+IFERROR(IF(AND(INDEX(Config!$E$6:$E$8,MATCH($C84,Config!$A$6:$A$8,0))&gt;0,$E84&lt;INDEX(Config!$E$6:$E$8,MATCH($C84,Config!$A$6:$A$8,0))),$D84*INDEX(Config!$D$6:$D$8,MATCH($C84,Config!$A$6:$A$8,0)),0),0))</f>
        <v/>
      </c>
      <c r="K84" s="23">
        <f>IF($B84="",0,$H84*Config!$B$15)</f>
        <v/>
      </c>
      <c r="L84" s="23">
        <f>IF($B84="",0,$D84*IFERROR(INDEX(Produtos!$C$5:$C$54,MATCH($B84,Produtos!$A$5:$A$54,0)),0))</f>
        <v/>
      </c>
      <c r="M84" s="23">
        <f>IF($B84="",0,$H84-$I84-$J84-$K84-$L84-$F84-$G84)</f>
        <v/>
      </c>
      <c r="N84" s="24">
        <f>IF(OR($B84="",$H84=0),0,$M84/$H84)</f>
        <v/>
      </c>
    </row>
    <row r="85">
      <c r="A85" s="21" t="n"/>
      <c r="B85" s="16" t="n"/>
      <c r="C85" s="16" t="n"/>
      <c r="D85" s="22" t="n"/>
      <c r="E85" s="20" t="n"/>
      <c r="F85" s="20" t="n"/>
      <c r="G85" s="20" t="n"/>
      <c r="H85" s="23">
        <f>IF($B85="",0,$D85*$E85)</f>
        <v/>
      </c>
      <c r="I85" s="23">
        <f>IF($B85="",0,IFERROR($H85*INDEX(Config!$B$6:$B$8,MATCH($C85,Config!$A$6:$A$8,0)),0))</f>
        <v/>
      </c>
      <c r="J85" s="23">
        <f>IF($B85="",0,IFERROR($D85*INDEX(Config!$C$6:$C$8,MATCH($C85,Config!$A$6:$A$8,0)),0)+IFERROR(IF(AND(INDEX(Config!$E$6:$E$8,MATCH($C85,Config!$A$6:$A$8,0))&gt;0,$E85&lt;INDEX(Config!$E$6:$E$8,MATCH($C85,Config!$A$6:$A$8,0))),$D85*INDEX(Config!$D$6:$D$8,MATCH($C85,Config!$A$6:$A$8,0)),0),0))</f>
        <v/>
      </c>
      <c r="K85" s="23">
        <f>IF($B85="",0,$H85*Config!$B$15)</f>
        <v/>
      </c>
      <c r="L85" s="23">
        <f>IF($B85="",0,$D85*IFERROR(INDEX(Produtos!$C$5:$C$54,MATCH($B85,Produtos!$A$5:$A$54,0)),0))</f>
        <v/>
      </c>
      <c r="M85" s="23">
        <f>IF($B85="",0,$H85-$I85-$J85-$K85-$L85-$F85-$G85)</f>
        <v/>
      </c>
      <c r="N85" s="24">
        <f>IF(OR($B85="",$H85=0),0,$M85/$H85)</f>
        <v/>
      </c>
    </row>
    <row r="86">
      <c r="A86" s="21" t="n"/>
      <c r="B86" s="16" t="n"/>
      <c r="C86" s="16" t="n"/>
      <c r="D86" s="22" t="n"/>
      <c r="E86" s="20" t="n"/>
      <c r="F86" s="20" t="n"/>
      <c r="G86" s="20" t="n"/>
      <c r="H86" s="23">
        <f>IF($B86="",0,$D86*$E86)</f>
        <v/>
      </c>
      <c r="I86" s="23">
        <f>IF($B86="",0,IFERROR($H86*INDEX(Config!$B$6:$B$8,MATCH($C86,Config!$A$6:$A$8,0)),0))</f>
        <v/>
      </c>
      <c r="J86" s="23">
        <f>IF($B86="",0,IFERROR($D86*INDEX(Config!$C$6:$C$8,MATCH($C86,Config!$A$6:$A$8,0)),0)+IFERROR(IF(AND(INDEX(Config!$E$6:$E$8,MATCH($C86,Config!$A$6:$A$8,0))&gt;0,$E86&lt;INDEX(Config!$E$6:$E$8,MATCH($C86,Config!$A$6:$A$8,0))),$D86*INDEX(Config!$D$6:$D$8,MATCH($C86,Config!$A$6:$A$8,0)),0),0))</f>
        <v/>
      </c>
      <c r="K86" s="23">
        <f>IF($B86="",0,$H86*Config!$B$15)</f>
        <v/>
      </c>
      <c r="L86" s="23">
        <f>IF($B86="",0,$D86*IFERROR(INDEX(Produtos!$C$5:$C$54,MATCH($B86,Produtos!$A$5:$A$54,0)),0))</f>
        <v/>
      </c>
      <c r="M86" s="23">
        <f>IF($B86="",0,$H86-$I86-$J86-$K86-$L86-$F86-$G86)</f>
        <v/>
      </c>
      <c r="N86" s="24">
        <f>IF(OR($B86="",$H86=0),0,$M86/$H86)</f>
        <v/>
      </c>
    </row>
    <row r="87">
      <c r="A87" s="21" t="n"/>
      <c r="B87" s="16" t="n"/>
      <c r="C87" s="16" t="n"/>
      <c r="D87" s="22" t="n"/>
      <c r="E87" s="20" t="n"/>
      <c r="F87" s="20" t="n"/>
      <c r="G87" s="20" t="n"/>
      <c r="H87" s="23">
        <f>IF($B87="",0,$D87*$E87)</f>
        <v/>
      </c>
      <c r="I87" s="23">
        <f>IF($B87="",0,IFERROR($H87*INDEX(Config!$B$6:$B$8,MATCH($C87,Config!$A$6:$A$8,0)),0))</f>
        <v/>
      </c>
      <c r="J87" s="23">
        <f>IF($B87="",0,IFERROR($D87*INDEX(Config!$C$6:$C$8,MATCH($C87,Config!$A$6:$A$8,0)),0)+IFERROR(IF(AND(INDEX(Config!$E$6:$E$8,MATCH($C87,Config!$A$6:$A$8,0))&gt;0,$E87&lt;INDEX(Config!$E$6:$E$8,MATCH($C87,Config!$A$6:$A$8,0))),$D87*INDEX(Config!$D$6:$D$8,MATCH($C87,Config!$A$6:$A$8,0)),0),0))</f>
        <v/>
      </c>
      <c r="K87" s="23">
        <f>IF($B87="",0,$H87*Config!$B$15)</f>
        <v/>
      </c>
      <c r="L87" s="23">
        <f>IF($B87="",0,$D87*IFERROR(INDEX(Produtos!$C$5:$C$54,MATCH($B87,Produtos!$A$5:$A$54,0)),0))</f>
        <v/>
      </c>
      <c r="M87" s="23">
        <f>IF($B87="",0,$H87-$I87-$J87-$K87-$L87-$F87-$G87)</f>
        <v/>
      </c>
      <c r="N87" s="24">
        <f>IF(OR($B87="",$H87=0),0,$M87/$H87)</f>
        <v/>
      </c>
    </row>
    <row r="88">
      <c r="A88" s="21" t="n"/>
      <c r="B88" s="16" t="n"/>
      <c r="C88" s="16" t="n"/>
      <c r="D88" s="22" t="n"/>
      <c r="E88" s="20" t="n"/>
      <c r="F88" s="20" t="n"/>
      <c r="G88" s="20" t="n"/>
      <c r="H88" s="23">
        <f>IF($B88="",0,$D88*$E88)</f>
        <v/>
      </c>
      <c r="I88" s="23">
        <f>IF($B88="",0,IFERROR($H88*INDEX(Config!$B$6:$B$8,MATCH($C88,Config!$A$6:$A$8,0)),0))</f>
        <v/>
      </c>
      <c r="J88" s="23">
        <f>IF($B88="",0,IFERROR($D88*INDEX(Config!$C$6:$C$8,MATCH($C88,Config!$A$6:$A$8,0)),0)+IFERROR(IF(AND(INDEX(Config!$E$6:$E$8,MATCH($C88,Config!$A$6:$A$8,0))&gt;0,$E88&lt;INDEX(Config!$E$6:$E$8,MATCH($C88,Config!$A$6:$A$8,0))),$D88*INDEX(Config!$D$6:$D$8,MATCH($C88,Config!$A$6:$A$8,0)),0),0))</f>
        <v/>
      </c>
      <c r="K88" s="23">
        <f>IF($B88="",0,$H88*Config!$B$15)</f>
        <v/>
      </c>
      <c r="L88" s="23">
        <f>IF($B88="",0,$D88*IFERROR(INDEX(Produtos!$C$5:$C$54,MATCH($B88,Produtos!$A$5:$A$54,0)),0))</f>
        <v/>
      </c>
      <c r="M88" s="23">
        <f>IF($B88="",0,$H88-$I88-$J88-$K88-$L88-$F88-$G88)</f>
        <v/>
      </c>
      <c r="N88" s="24">
        <f>IF(OR($B88="",$H88=0),0,$M88/$H88)</f>
        <v/>
      </c>
    </row>
    <row r="89">
      <c r="A89" s="21" t="n"/>
      <c r="B89" s="16" t="n"/>
      <c r="C89" s="16" t="n"/>
      <c r="D89" s="22" t="n"/>
      <c r="E89" s="20" t="n"/>
      <c r="F89" s="20" t="n"/>
      <c r="G89" s="20" t="n"/>
      <c r="H89" s="23">
        <f>IF($B89="",0,$D89*$E89)</f>
        <v/>
      </c>
      <c r="I89" s="23">
        <f>IF($B89="",0,IFERROR($H89*INDEX(Config!$B$6:$B$8,MATCH($C89,Config!$A$6:$A$8,0)),0))</f>
        <v/>
      </c>
      <c r="J89" s="23">
        <f>IF($B89="",0,IFERROR($D89*INDEX(Config!$C$6:$C$8,MATCH($C89,Config!$A$6:$A$8,0)),0)+IFERROR(IF(AND(INDEX(Config!$E$6:$E$8,MATCH($C89,Config!$A$6:$A$8,0))&gt;0,$E89&lt;INDEX(Config!$E$6:$E$8,MATCH($C89,Config!$A$6:$A$8,0))),$D89*INDEX(Config!$D$6:$D$8,MATCH($C89,Config!$A$6:$A$8,0)),0),0))</f>
        <v/>
      </c>
      <c r="K89" s="23">
        <f>IF($B89="",0,$H89*Config!$B$15)</f>
        <v/>
      </c>
      <c r="L89" s="23">
        <f>IF($B89="",0,$D89*IFERROR(INDEX(Produtos!$C$5:$C$54,MATCH($B89,Produtos!$A$5:$A$54,0)),0))</f>
        <v/>
      </c>
      <c r="M89" s="23">
        <f>IF($B89="",0,$H89-$I89-$J89-$K89-$L89-$F89-$G89)</f>
        <v/>
      </c>
      <c r="N89" s="24">
        <f>IF(OR($B89="",$H89=0),0,$M89/$H89)</f>
        <v/>
      </c>
    </row>
    <row r="90">
      <c r="A90" s="21" t="n"/>
      <c r="B90" s="16" t="n"/>
      <c r="C90" s="16" t="n"/>
      <c r="D90" s="22" t="n"/>
      <c r="E90" s="20" t="n"/>
      <c r="F90" s="20" t="n"/>
      <c r="G90" s="20" t="n"/>
      <c r="H90" s="23">
        <f>IF($B90="",0,$D90*$E90)</f>
        <v/>
      </c>
      <c r="I90" s="23">
        <f>IF($B90="",0,IFERROR($H90*INDEX(Config!$B$6:$B$8,MATCH($C90,Config!$A$6:$A$8,0)),0))</f>
        <v/>
      </c>
      <c r="J90" s="23">
        <f>IF($B90="",0,IFERROR($D90*INDEX(Config!$C$6:$C$8,MATCH($C90,Config!$A$6:$A$8,0)),0)+IFERROR(IF(AND(INDEX(Config!$E$6:$E$8,MATCH($C90,Config!$A$6:$A$8,0))&gt;0,$E90&lt;INDEX(Config!$E$6:$E$8,MATCH($C90,Config!$A$6:$A$8,0))),$D90*INDEX(Config!$D$6:$D$8,MATCH($C90,Config!$A$6:$A$8,0)),0),0))</f>
        <v/>
      </c>
      <c r="K90" s="23">
        <f>IF($B90="",0,$H90*Config!$B$15)</f>
        <v/>
      </c>
      <c r="L90" s="23">
        <f>IF($B90="",0,$D90*IFERROR(INDEX(Produtos!$C$5:$C$54,MATCH($B90,Produtos!$A$5:$A$54,0)),0))</f>
        <v/>
      </c>
      <c r="M90" s="23">
        <f>IF($B90="",0,$H90-$I90-$J90-$K90-$L90-$F90-$G90)</f>
        <v/>
      </c>
      <c r="N90" s="24">
        <f>IF(OR($B90="",$H90=0),0,$M90/$H90)</f>
        <v/>
      </c>
    </row>
    <row r="91">
      <c r="A91" s="21" t="n"/>
      <c r="B91" s="16" t="n"/>
      <c r="C91" s="16" t="n"/>
      <c r="D91" s="22" t="n"/>
      <c r="E91" s="20" t="n"/>
      <c r="F91" s="20" t="n"/>
      <c r="G91" s="20" t="n"/>
      <c r="H91" s="23">
        <f>IF($B91="",0,$D91*$E91)</f>
        <v/>
      </c>
      <c r="I91" s="23">
        <f>IF($B91="",0,IFERROR($H91*INDEX(Config!$B$6:$B$8,MATCH($C91,Config!$A$6:$A$8,0)),0))</f>
        <v/>
      </c>
      <c r="J91" s="23">
        <f>IF($B91="",0,IFERROR($D91*INDEX(Config!$C$6:$C$8,MATCH($C91,Config!$A$6:$A$8,0)),0)+IFERROR(IF(AND(INDEX(Config!$E$6:$E$8,MATCH($C91,Config!$A$6:$A$8,0))&gt;0,$E91&lt;INDEX(Config!$E$6:$E$8,MATCH($C91,Config!$A$6:$A$8,0))),$D91*INDEX(Config!$D$6:$D$8,MATCH($C91,Config!$A$6:$A$8,0)),0),0))</f>
        <v/>
      </c>
      <c r="K91" s="23">
        <f>IF($B91="",0,$H91*Config!$B$15)</f>
        <v/>
      </c>
      <c r="L91" s="23">
        <f>IF($B91="",0,$D91*IFERROR(INDEX(Produtos!$C$5:$C$54,MATCH($B91,Produtos!$A$5:$A$54,0)),0))</f>
        <v/>
      </c>
      <c r="M91" s="23">
        <f>IF($B91="",0,$H91-$I91-$J91-$K91-$L91-$F91-$G91)</f>
        <v/>
      </c>
      <c r="N91" s="24">
        <f>IF(OR($B91="",$H91=0),0,$M91/$H91)</f>
        <v/>
      </c>
    </row>
    <row r="92">
      <c r="A92" s="21" t="n"/>
      <c r="B92" s="16" t="n"/>
      <c r="C92" s="16" t="n"/>
      <c r="D92" s="22" t="n"/>
      <c r="E92" s="20" t="n"/>
      <c r="F92" s="20" t="n"/>
      <c r="G92" s="20" t="n"/>
      <c r="H92" s="23">
        <f>IF($B92="",0,$D92*$E92)</f>
        <v/>
      </c>
      <c r="I92" s="23">
        <f>IF($B92="",0,IFERROR($H92*INDEX(Config!$B$6:$B$8,MATCH($C92,Config!$A$6:$A$8,0)),0))</f>
        <v/>
      </c>
      <c r="J92" s="23">
        <f>IF($B92="",0,IFERROR($D92*INDEX(Config!$C$6:$C$8,MATCH($C92,Config!$A$6:$A$8,0)),0)+IFERROR(IF(AND(INDEX(Config!$E$6:$E$8,MATCH($C92,Config!$A$6:$A$8,0))&gt;0,$E92&lt;INDEX(Config!$E$6:$E$8,MATCH($C92,Config!$A$6:$A$8,0))),$D92*INDEX(Config!$D$6:$D$8,MATCH($C92,Config!$A$6:$A$8,0)),0),0))</f>
        <v/>
      </c>
      <c r="K92" s="23">
        <f>IF($B92="",0,$H92*Config!$B$15)</f>
        <v/>
      </c>
      <c r="L92" s="23">
        <f>IF($B92="",0,$D92*IFERROR(INDEX(Produtos!$C$5:$C$54,MATCH($B92,Produtos!$A$5:$A$54,0)),0))</f>
        <v/>
      </c>
      <c r="M92" s="23">
        <f>IF($B92="",0,$H92-$I92-$J92-$K92-$L92-$F92-$G92)</f>
        <v/>
      </c>
      <c r="N92" s="24">
        <f>IF(OR($B92="",$H92=0),0,$M92/$H92)</f>
        <v/>
      </c>
    </row>
    <row r="93">
      <c r="A93" s="21" t="n"/>
      <c r="B93" s="16" t="n"/>
      <c r="C93" s="16" t="n"/>
      <c r="D93" s="22" t="n"/>
      <c r="E93" s="20" t="n"/>
      <c r="F93" s="20" t="n"/>
      <c r="G93" s="20" t="n"/>
      <c r="H93" s="23">
        <f>IF($B93="",0,$D93*$E93)</f>
        <v/>
      </c>
      <c r="I93" s="23">
        <f>IF($B93="",0,IFERROR($H93*INDEX(Config!$B$6:$B$8,MATCH($C93,Config!$A$6:$A$8,0)),0))</f>
        <v/>
      </c>
      <c r="J93" s="23">
        <f>IF($B93="",0,IFERROR($D93*INDEX(Config!$C$6:$C$8,MATCH($C93,Config!$A$6:$A$8,0)),0)+IFERROR(IF(AND(INDEX(Config!$E$6:$E$8,MATCH($C93,Config!$A$6:$A$8,0))&gt;0,$E93&lt;INDEX(Config!$E$6:$E$8,MATCH($C93,Config!$A$6:$A$8,0))),$D93*INDEX(Config!$D$6:$D$8,MATCH($C93,Config!$A$6:$A$8,0)),0),0))</f>
        <v/>
      </c>
      <c r="K93" s="23">
        <f>IF($B93="",0,$H93*Config!$B$15)</f>
        <v/>
      </c>
      <c r="L93" s="23">
        <f>IF($B93="",0,$D93*IFERROR(INDEX(Produtos!$C$5:$C$54,MATCH($B93,Produtos!$A$5:$A$54,0)),0))</f>
        <v/>
      </c>
      <c r="M93" s="23">
        <f>IF($B93="",0,$H93-$I93-$J93-$K93-$L93-$F93-$G93)</f>
        <v/>
      </c>
      <c r="N93" s="24">
        <f>IF(OR($B93="",$H93=0),0,$M93/$H93)</f>
        <v/>
      </c>
    </row>
    <row r="94">
      <c r="A94" s="21" t="n"/>
      <c r="B94" s="16" t="n"/>
      <c r="C94" s="16" t="n"/>
      <c r="D94" s="22" t="n"/>
      <c r="E94" s="20" t="n"/>
      <c r="F94" s="20" t="n"/>
      <c r="G94" s="20" t="n"/>
      <c r="H94" s="23">
        <f>IF($B94="",0,$D94*$E94)</f>
        <v/>
      </c>
      <c r="I94" s="23">
        <f>IF($B94="",0,IFERROR($H94*INDEX(Config!$B$6:$B$8,MATCH($C94,Config!$A$6:$A$8,0)),0))</f>
        <v/>
      </c>
      <c r="J94" s="23">
        <f>IF($B94="",0,IFERROR($D94*INDEX(Config!$C$6:$C$8,MATCH($C94,Config!$A$6:$A$8,0)),0)+IFERROR(IF(AND(INDEX(Config!$E$6:$E$8,MATCH($C94,Config!$A$6:$A$8,0))&gt;0,$E94&lt;INDEX(Config!$E$6:$E$8,MATCH($C94,Config!$A$6:$A$8,0))),$D94*INDEX(Config!$D$6:$D$8,MATCH($C94,Config!$A$6:$A$8,0)),0),0))</f>
        <v/>
      </c>
      <c r="K94" s="23">
        <f>IF($B94="",0,$H94*Config!$B$15)</f>
        <v/>
      </c>
      <c r="L94" s="23">
        <f>IF($B94="",0,$D94*IFERROR(INDEX(Produtos!$C$5:$C$54,MATCH($B94,Produtos!$A$5:$A$54,0)),0))</f>
        <v/>
      </c>
      <c r="M94" s="23">
        <f>IF($B94="",0,$H94-$I94-$J94-$K94-$L94-$F94-$G94)</f>
        <v/>
      </c>
      <c r="N94" s="24">
        <f>IF(OR($B94="",$H94=0),0,$M94/$H94)</f>
        <v/>
      </c>
    </row>
    <row r="95">
      <c r="A95" s="21" t="n"/>
      <c r="B95" s="16" t="n"/>
      <c r="C95" s="16" t="n"/>
      <c r="D95" s="22" t="n"/>
      <c r="E95" s="20" t="n"/>
      <c r="F95" s="20" t="n"/>
      <c r="G95" s="20" t="n"/>
      <c r="H95" s="23">
        <f>IF($B95="",0,$D95*$E95)</f>
        <v/>
      </c>
      <c r="I95" s="23">
        <f>IF($B95="",0,IFERROR($H95*INDEX(Config!$B$6:$B$8,MATCH($C95,Config!$A$6:$A$8,0)),0))</f>
        <v/>
      </c>
      <c r="J95" s="23">
        <f>IF($B95="",0,IFERROR($D95*INDEX(Config!$C$6:$C$8,MATCH($C95,Config!$A$6:$A$8,0)),0)+IFERROR(IF(AND(INDEX(Config!$E$6:$E$8,MATCH($C95,Config!$A$6:$A$8,0))&gt;0,$E95&lt;INDEX(Config!$E$6:$E$8,MATCH($C95,Config!$A$6:$A$8,0))),$D95*INDEX(Config!$D$6:$D$8,MATCH($C95,Config!$A$6:$A$8,0)),0),0))</f>
        <v/>
      </c>
      <c r="K95" s="23">
        <f>IF($B95="",0,$H95*Config!$B$15)</f>
        <v/>
      </c>
      <c r="L95" s="23">
        <f>IF($B95="",0,$D95*IFERROR(INDEX(Produtos!$C$5:$C$54,MATCH($B95,Produtos!$A$5:$A$54,0)),0))</f>
        <v/>
      </c>
      <c r="M95" s="23">
        <f>IF($B95="",0,$H95-$I95-$J95-$K95-$L95-$F95-$G95)</f>
        <v/>
      </c>
      <c r="N95" s="24">
        <f>IF(OR($B95="",$H95=0),0,$M95/$H95)</f>
        <v/>
      </c>
    </row>
    <row r="96">
      <c r="A96" s="21" t="n"/>
      <c r="B96" s="16" t="n"/>
      <c r="C96" s="16" t="n"/>
      <c r="D96" s="22" t="n"/>
      <c r="E96" s="20" t="n"/>
      <c r="F96" s="20" t="n"/>
      <c r="G96" s="20" t="n"/>
      <c r="H96" s="23">
        <f>IF($B96="",0,$D96*$E96)</f>
        <v/>
      </c>
      <c r="I96" s="23">
        <f>IF($B96="",0,IFERROR($H96*INDEX(Config!$B$6:$B$8,MATCH($C96,Config!$A$6:$A$8,0)),0))</f>
        <v/>
      </c>
      <c r="J96" s="23">
        <f>IF($B96="",0,IFERROR($D96*INDEX(Config!$C$6:$C$8,MATCH($C96,Config!$A$6:$A$8,0)),0)+IFERROR(IF(AND(INDEX(Config!$E$6:$E$8,MATCH($C96,Config!$A$6:$A$8,0))&gt;0,$E96&lt;INDEX(Config!$E$6:$E$8,MATCH($C96,Config!$A$6:$A$8,0))),$D96*INDEX(Config!$D$6:$D$8,MATCH($C96,Config!$A$6:$A$8,0)),0),0))</f>
        <v/>
      </c>
      <c r="K96" s="23">
        <f>IF($B96="",0,$H96*Config!$B$15)</f>
        <v/>
      </c>
      <c r="L96" s="23">
        <f>IF($B96="",0,$D96*IFERROR(INDEX(Produtos!$C$5:$C$54,MATCH($B96,Produtos!$A$5:$A$54,0)),0))</f>
        <v/>
      </c>
      <c r="M96" s="23">
        <f>IF($B96="",0,$H96-$I96-$J96-$K96-$L96-$F96-$G96)</f>
        <v/>
      </c>
      <c r="N96" s="24">
        <f>IF(OR($B96="",$H96=0),0,$M96/$H96)</f>
        <v/>
      </c>
    </row>
    <row r="97">
      <c r="A97" s="21" t="n"/>
      <c r="B97" s="16" t="n"/>
      <c r="C97" s="16" t="n"/>
      <c r="D97" s="22" t="n"/>
      <c r="E97" s="20" t="n"/>
      <c r="F97" s="20" t="n"/>
      <c r="G97" s="20" t="n"/>
      <c r="H97" s="23">
        <f>IF($B97="",0,$D97*$E97)</f>
        <v/>
      </c>
      <c r="I97" s="23">
        <f>IF($B97="",0,IFERROR($H97*INDEX(Config!$B$6:$B$8,MATCH($C97,Config!$A$6:$A$8,0)),0))</f>
        <v/>
      </c>
      <c r="J97" s="23">
        <f>IF($B97="",0,IFERROR($D97*INDEX(Config!$C$6:$C$8,MATCH($C97,Config!$A$6:$A$8,0)),0)+IFERROR(IF(AND(INDEX(Config!$E$6:$E$8,MATCH($C97,Config!$A$6:$A$8,0))&gt;0,$E97&lt;INDEX(Config!$E$6:$E$8,MATCH($C97,Config!$A$6:$A$8,0))),$D97*INDEX(Config!$D$6:$D$8,MATCH($C97,Config!$A$6:$A$8,0)),0),0))</f>
        <v/>
      </c>
      <c r="K97" s="23">
        <f>IF($B97="",0,$H97*Config!$B$15)</f>
        <v/>
      </c>
      <c r="L97" s="23">
        <f>IF($B97="",0,$D97*IFERROR(INDEX(Produtos!$C$5:$C$54,MATCH($B97,Produtos!$A$5:$A$54,0)),0))</f>
        <v/>
      </c>
      <c r="M97" s="23">
        <f>IF($B97="",0,$H97-$I97-$J97-$K97-$L97-$F97-$G97)</f>
        <v/>
      </c>
      <c r="N97" s="24">
        <f>IF(OR($B97="",$H97=0),0,$M97/$H97)</f>
        <v/>
      </c>
    </row>
    <row r="98">
      <c r="A98" s="21" t="n"/>
      <c r="B98" s="16" t="n"/>
      <c r="C98" s="16" t="n"/>
      <c r="D98" s="22" t="n"/>
      <c r="E98" s="20" t="n"/>
      <c r="F98" s="20" t="n"/>
      <c r="G98" s="20" t="n"/>
      <c r="H98" s="23">
        <f>IF($B98="",0,$D98*$E98)</f>
        <v/>
      </c>
      <c r="I98" s="23">
        <f>IF($B98="",0,IFERROR($H98*INDEX(Config!$B$6:$B$8,MATCH($C98,Config!$A$6:$A$8,0)),0))</f>
        <v/>
      </c>
      <c r="J98" s="23">
        <f>IF($B98="",0,IFERROR($D98*INDEX(Config!$C$6:$C$8,MATCH($C98,Config!$A$6:$A$8,0)),0)+IFERROR(IF(AND(INDEX(Config!$E$6:$E$8,MATCH($C98,Config!$A$6:$A$8,0))&gt;0,$E98&lt;INDEX(Config!$E$6:$E$8,MATCH($C98,Config!$A$6:$A$8,0))),$D98*INDEX(Config!$D$6:$D$8,MATCH($C98,Config!$A$6:$A$8,0)),0),0))</f>
        <v/>
      </c>
      <c r="K98" s="23">
        <f>IF($B98="",0,$H98*Config!$B$15)</f>
        <v/>
      </c>
      <c r="L98" s="23">
        <f>IF($B98="",0,$D98*IFERROR(INDEX(Produtos!$C$5:$C$54,MATCH($B98,Produtos!$A$5:$A$54,0)),0))</f>
        <v/>
      </c>
      <c r="M98" s="23">
        <f>IF($B98="",0,$H98-$I98-$J98-$K98-$L98-$F98-$G98)</f>
        <v/>
      </c>
      <c r="N98" s="24">
        <f>IF(OR($B98="",$H98=0),0,$M98/$H98)</f>
        <v/>
      </c>
    </row>
    <row r="99">
      <c r="A99" s="21" t="n"/>
      <c r="B99" s="16" t="n"/>
      <c r="C99" s="16" t="n"/>
      <c r="D99" s="22" t="n"/>
      <c r="E99" s="20" t="n"/>
      <c r="F99" s="20" t="n"/>
      <c r="G99" s="20" t="n"/>
      <c r="H99" s="23">
        <f>IF($B99="",0,$D99*$E99)</f>
        <v/>
      </c>
      <c r="I99" s="23">
        <f>IF($B99="",0,IFERROR($H99*INDEX(Config!$B$6:$B$8,MATCH($C99,Config!$A$6:$A$8,0)),0))</f>
        <v/>
      </c>
      <c r="J99" s="23">
        <f>IF($B99="",0,IFERROR($D99*INDEX(Config!$C$6:$C$8,MATCH($C99,Config!$A$6:$A$8,0)),0)+IFERROR(IF(AND(INDEX(Config!$E$6:$E$8,MATCH($C99,Config!$A$6:$A$8,0))&gt;0,$E99&lt;INDEX(Config!$E$6:$E$8,MATCH($C99,Config!$A$6:$A$8,0))),$D99*INDEX(Config!$D$6:$D$8,MATCH($C99,Config!$A$6:$A$8,0)),0),0))</f>
        <v/>
      </c>
      <c r="K99" s="23">
        <f>IF($B99="",0,$H99*Config!$B$15)</f>
        <v/>
      </c>
      <c r="L99" s="23">
        <f>IF($B99="",0,$D99*IFERROR(INDEX(Produtos!$C$5:$C$54,MATCH($B99,Produtos!$A$5:$A$54,0)),0))</f>
        <v/>
      </c>
      <c r="M99" s="23">
        <f>IF($B99="",0,$H99-$I99-$J99-$K99-$L99-$F99-$G99)</f>
        <v/>
      </c>
      <c r="N99" s="24">
        <f>IF(OR($B99="",$H99=0),0,$M99/$H99)</f>
        <v/>
      </c>
    </row>
    <row r="100">
      <c r="A100" s="21" t="n"/>
      <c r="B100" s="16" t="n"/>
      <c r="C100" s="16" t="n"/>
      <c r="D100" s="22" t="n"/>
      <c r="E100" s="20" t="n"/>
      <c r="F100" s="20" t="n"/>
      <c r="G100" s="20" t="n"/>
      <c r="H100" s="23">
        <f>IF($B100="",0,$D100*$E100)</f>
        <v/>
      </c>
      <c r="I100" s="23">
        <f>IF($B100="",0,IFERROR($H100*INDEX(Config!$B$6:$B$8,MATCH($C100,Config!$A$6:$A$8,0)),0))</f>
        <v/>
      </c>
      <c r="J100" s="23">
        <f>IF($B100="",0,IFERROR($D100*INDEX(Config!$C$6:$C$8,MATCH($C100,Config!$A$6:$A$8,0)),0)+IFERROR(IF(AND(INDEX(Config!$E$6:$E$8,MATCH($C100,Config!$A$6:$A$8,0))&gt;0,$E100&lt;INDEX(Config!$E$6:$E$8,MATCH($C100,Config!$A$6:$A$8,0))),$D100*INDEX(Config!$D$6:$D$8,MATCH($C100,Config!$A$6:$A$8,0)),0),0))</f>
        <v/>
      </c>
      <c r="K100" s="23">
        <f>IF($B100="",0,$H100*Config!$B$15)</f>
        <v/>
      </c>
      <c r="L100" s="23">
        <f>IF($B100="",0,$D100*IFERROR(INDEX(Produtos!$C$5:$C$54,MATCH($B100,Produtos!$A$5:$A$54,0)),0))</f>
        <v/>
      </c>
      <c r="M100" s="23">
        <f>IF($B100="",0,$H100-$I100-$J100-$K100-$L100-$F100-$G100)</f>
        <v/>
      </c>
      <c r="N100" s="24">
        <f>IF(OR($B100="",$H100=0),0,$M100/$H100)</f>
        <v/>
      </c>
    </row>
    <row r="101">
      <c r="A101" s="21" t="n"/>
      <c r="B101" s="16" t="n"/>
      <c r="C101" s="16" t="n"/>
      <c r="D101" s="22" t="n"/>
      <c r="E101" s="20" t="n"/>
      <c r="F101" s="20" t="n"/>
      <c r="G101" s="20" t="n"/>
      <c r="H101" s="23">
        <f>IF($B101="",0,$D101*$E101)</f>
        <v/>
      </c>
      <c r="I101" s="23">
        <f>IF($B101="",0,IFERROR($H101*INDEX(Config!$B$6:$B$8,MATCH($C101,Config!$A$6:$A$8,0)),0))</f>
        <v/>
      </c>
      <c r="J101" s="23">
        <f>IF($B101="",0,IFERROR($D101*INDEX(Config!$C$6:$C$8,MATCH($C101,Config!$A$6:$A$8,0)),0)+IFERROR(IF(AND(INDEX(Config!$E$6:$E$8,MATCH($C101,Config!$A$6:$A$8,0))&gt;0,$E101&lt;INDEX(Config!$E$6:$E$8,MATCH($C101,Config!$A$6:$A$8,0))),$D101*INDEX(Config!$D$6:$D$8,MATCH($C101,Config!$A$6:$A$8,0)),0),0))</f>
        <v/>
      </c>
      <c r="K101" s="23">
        <f>IF($B101="",0,$H101*Config!$B$15)</f>
        <v/>
      </c>
      <c r="L101" s="23">
        <f>IF($B101="",0,$D101*IFERROR(INDEX(Produtos!$C$5:$C$54,MATCH($B101,Produtos!$A$5:$A$54,0)),0))</f>
        <v/>
      </c>
      <c r="M101" s="23">
        <f>IF($B101="",0,$H101-$I101-$J101-$K101-$L101-$F101-$G101)</f>
        <v/>
      </c>
      <c r="N101" s="24">
        <f>IF(OR($B101="",$H101=0),0,$M101/$H101)</f>
        <v/>
      </c>
    </row>
    <row r="102">
      <c r="A102" s="21" t="n"/>
      <c r="B102" s="16" t="n"/>
      <c r="C102" s="16" t="n"/>
      <c r="D102" s="22" t="n"/>
      <c r="E102" s="20" t="n"/>
      <c r="F102" s="20" t="n"/>
      <c r="G102" s="20" t="n"/>
      <c r="H102" s="23">
        <f>IF($B102="",0,$D102*$E102)</f>
        <v/>
      </c>
      <c r="I102" s="23">
        <f>IF($B102="",0,IFERROR($H102*INDEX(Config!$B$6:$B$8,MATCH($C102,Config!$A$6:$A$8,0)),0))</f>
        <v/>
      </c>
      <c r="J102" s="23">
        <f>IF($B102="",0,IFERROR($D102*INDEX(Config!$C$6:$C$8,MATCH($C102,Config!$A$6:$A$8,0)),0)+IFERROR(IF(AND(INDEX(Config!$E$6:$E$8,MATCH($C102,Config!$A$6:$A$8,0))&gt;0,$E102&lt;INDEX(Config!$E$6:$E$8,MATCH($C102,Config!$A$6:$A$8,0))),$D102*INDEX(Config!$D$6:$D$8,MATCH($C102,Config!$A$6:$A$8,0)),0),0))</f>
        <v/>
      </c>
      <c r="K102" s="23">
        <f>IF($B102="",0,$H102*Config!$B$15)</f>
        <v/>
      </c>
      <c r="L102" s="23">
        <f>IF($B102="",0,$D102*IFERROR(INDEX(Produtos!$C$5:$C$54,MATCH($B102,Produtos!$A$5:$A$54,0)),0))</f>
        <v/>
      </c>
      <c r="M102" s="23">
        <f>IF($B102="",0,$H102-$I102-$J102-$K102-$L102-$F102-$G102)</f>
        <v/>
      </c>
      <c r="N102" s="24">
        <f>IF(OR($B102="",$H102=0),0,$M102/$H102)</f>
        <v/>
      </c>
    </row>
    <row r="103">
      <c r="A103" s="21" t="n"/>
      <c r="B103" s="16" t="n"/>
      <c r="C103" s="16" t="n"/>
      <c r="D103" s="22" t="n"/>
      <c r="E103" s="20" t="n"/>
      <c r="F103" s="20" t="n"/>
      <c r="G103" s="20" t="n"/>
      <c r="H103" s="23">
        <f>IF($B103="",0,$D103*$E103)</f>
        <v/>
      </c>
      <c r="I103" s="23">
        <f>IF($B103="",0,IFERROR($H103*INDEX(Config!$B$6:$B$8,MATCH($C103,Config!$A$6:$A$8,0)),0))</f>
        <v/>
      </c>
      <c r="J103" s="23">
        <f>IF($B103="",0,IFERROR($D103*INDEX(Config!$C$6:$C$8,MATCH($C103,Config!$A$6:$A$8,0)),0)+IFERROR(IF(AND(INDEX(Config!$E$6:$E$8,MATCH($C103,Config!$A$6:$A$8,0))&gt;0,$E103&lt;INDEX(Config!$E$6:$E$8,MATCH($C103,Config!$A$6:$A$8,0))),$D103*INDEX(Config!$D$6:$D$8,MATCH($C103,Config!$A$6:$A$8,0)),0),0))</f>
        <v/>
      </c>
      <c r="K103" s="23">
        <f>IF($B103="",0,$H103*Config!$B$15)</f>
        <v/>
      </c>
      <c r="L103" s="23">
        <f>IF($B103="",0,$D103*IFERROR(INDEX(Produtos!$C$5:$C$54,MATCH($B103,Produtos!$A$5:$A$54,0)),0))</f>
        <v/>
      </c>
      <c r="M103" s="23">
        <f>IF($B103="",0,$H103-$I103-$J103-$K103-$L103-$F103-$G103)</f>
        <v/>
      </c>
      <c r="N103" s="24">
        <f>IF(OR($B103="",$H103=0),0,$M103/$H103)</f>
        <v/>
      </c>
    </row>
    <row r="104">
      <c r="A104" s="21" t="n"/>
      <c r="B104" s="16" t="n"/>
      <c r="C104" s="16" t="n"/>
      <c r="D104" s="22" t="n"/>
      <c r="E104" s="20" t="n"/>
      <c r="F104" s="20" t="n"/>
      <c r="G104" s="20" t="n"/>
      <c r="H104" s="23">
        <f>IF($B104="",0,$D104*$E104)</f>
        <v/>
      </c>
      <c r="I104" s="23">
        <f>IF($B104="",0,IFERROR($H104*INDEX(Config!$B$6:$B$8,MATCH($C104,Config!$A$6:$A$8,0)),0))</f>
        <v/>
      </c>
      <c r="J104" s="23">
        <f>IF($B104="",0,IFERROR($D104*INDEX(Config!$C$6:$C$8,MATCH($C104,Config!$A$6:$A$8,0)),0)+IFERROR(IF(AND(INDEX(Config!$E$6:$E$8,MATCH($C104,Config!$A$6:$A$8,0))&gt;0,$E104&lt;INDEX(Config!$E$6:$E$8,MATCH($C104,Config!$A$6:$A$8,0))),$D104*INDEX(Config!$D$6:$D$8,MATCH($C104,Config!$A$6:$A$8,0)),0),0))</f>
        <v/>
      </c>
      <c r="K104" s="23">
        <f>IF($B104="",0,$H104*Config!$B$15)</f>
        <v/>
      </c>
      <c r="L104" s="23">
        <f>IF($B104="",0,$D104*IFERROR(INDEX(Produtos!$C$5:$C$54,MATCH($B104,Produtos!$A$5:$A$54,0)),0))</f>
        <v/>
      </c>
      <c r="M104" s="23">
        <f>IF($B104="",0,$H104-$I104-$J104-$K104-$L104-$F104-$G104)</f>
        <v/>
      </c>
      <c r="N104" s="24">
        <f>IF(OR($B104="",$H104=0),0,$M104/$H104)</f>
        <v/>
      </c>
    </row>
    <row r="105">
      <c r="A105" s="21" t="n"/>
      <c r="B105" s="16" t="n"/>
      <c r="C105" s="16" t="n"/>
      <c r="D105" s="22" t="n"/>
      <c r="E105" s="20" t="n"/>
      <c r="F105" s="20" t="n"/>
      <c r="G105" s="20" t="n"/>
      <c r="H105" s="23">
        <f>IF($B105="",0,$D105*$E105)</f>
        <v/>
      </c>
      <c r="I105" s="23">
        <f>IF($B105="",0,IFERROR($H105*INDEX(Config!$B$6:$B$8,MATCH($C105,Config!$A$6:$A$8,0)),0))</f>
        <v/>
      </c>
      <c r="J105" s="23">
        <f>IF($B105="",0,IFERROR($D105*INDEX(Config!$C$6:$C$8,MATCH($C105,Config!$A$6:$A$8,0)),0)+IFERROR(IF(AND(INDEX(Config!$E$6:$E$8,MATCH($C105,Config!$A$6:$A$8,0))&gt;0,$E105&lt;INDEX(Config!$E$6:$E$8,MATCH($C105,Config!$A$6:$A$8,0))),$D105*INDEX(Config!$D$6:$D$8,MATCH($C105,Config!$A$6:$A$8,0)),0),0))</f>
        <v/>
      </c>
      <c r="K105" s="23">
        <f>IF($B105="",0,$H105*Config!$B$15)</f>
        <v/>
      </c>
      <c r="L105" s="23">
        <f>IF($B105="",0,$D105*IFERROR(INDEX(Produtos!$C$5:$C$54,MATCH($B105,Produtos!$A$5:$A$54,0)),0))</f>
        <v/>
      </c>
      <c r="M105" s="23">
        <f>IF($B105="",0,$H105-$I105-$J105-$K105-$L105-$F105-$G105)</f>
        <v/>
      </c>
      <c r="N105" s="24">
        <f>IF(OR($B105="",$H105=0),0,$M105/$H105)</f>
        <v/>
      </c>
    </row>
    <row r="106">
      <c r="A106" s="21" t="n"/>
      <c r="B106" s="16" t="n"/>
      <c r="C106" s="16" t="n"/>
      <c r="D106" s="22" t="n"/>
      <c r="E106" s="20" t="n"/>
      <c r="F106" s="20" t="n"/>
      <c r="G106" s="20" t="n"/>
      <c r="H106" s="23">
        <f>IF($B106="",0,$D106*$E106)</f>
        <v/>
      </c>
      <c r="I106" s="23">
        <f>IF($B106="",0,IFERROR($H106*INDEX(Config!$B$6:$B$8,MATCH($C106,Config!$A$6:$A$8,0)),0))</f>
        <v/>
      </c>
      <c r="J106" s="23">
        <f>IF($B106="",0,IFERROR($D106*INDEX(Config!$C$6:$C$8,MATCH($C106,Config!$A$6:$A$8,0)),0)+IFERROR(IF(AND(INDEX(Config!$E$6:$E$8,MATCH($C106,Config!$A$6:$A$8,0))&gt;0,$E106&lt;INDEX(Config!$E$6:$E$8,MATCH($C106,Config!$A$6:$A$8,0))),$D106*INDEX(Config!$D$6:$D$8,MATCH($C106,Config!$A$6:$A$8,0)),0),0))</f>
        <v/>
      </c>
      <c r="K106" s="23">
        <f>IF($B106="",0,$H106*Config!$B$15)</f>
        <v/>
      </c>
      <c r="L106" s="23">
        <f>IF($B106="",0,$D106*IFERROR(INDEX(Produtos!$C$5:$C$54,MATCH($B106,Produtos!$A$5:$A$54,0)),0))</f>
        <v/>
      </c>
      <c r="M106" s="23">
        <f>IF($B106="",0,$H106-$I106-$J106-$K106-$L106-$F106-$G106)</f>
        <v/>
      </c>
      <c r="N106" s="24">
        <f>IF(OR($B106="",$H106=0),0,$M106/$H106)</f>
        <v/>
      </c>
    </row>
    <row r="107">
      <c r="A107" s="21" t="n"/>
      <c r="B107" s="16" t="n"/>
      <c r="C107" s="16" t="n"/>
      <c r="D107" s="22" t="n"/>
      <c r="E107" s="20" t="n"/>
      <c r="F107" s="20" t="n"/>
      <c r="G107" s="20" t="n"/>
      <c r="H107" s="23">
        <f>IF($B107="",0,$D107*$E107)</f>
        <v/>
      </c>
      <c r="I107" s="23">
        <f>IF($B107="",0,IFERROR($H107*INDEX(Config!$B$6:$B$8,MATCH($C107,Config!$A$6:$A$8,0)),0))</f>
        <v/>
      </c>
      <c r="J107" s="23">
        <f>IF($B107="",0,IFERROR($D107*INDEX(Config!$C$6:$C$8,MATCH($C107,Config!$A$6:$A$8,0)),0)+IFERROR(IF(AND(INDEX(Config!$E$6:$E$8,MATCH($C107,Config!$A$6:$A$8,0))&gt;0,$E107&lt;INDEX(Config!$E$6:$E$8,MATCH($C107,Config!$A$6:$A$8,0))),$D107*INDEX(Config!$D$6:$D$8,MATCH($C107,Config!$A$6:$A$8,0)),0),0))</f>
        <v/>
      </c>
      <c r="K107" s="23">
        <f>IF($B107="",0,$H107*Config!$B$15)</f>
        <v/>
      </c>
      <c r="L107" s="23">
        <f>IF($B107="",0,$D107*IFERROR(INDEX(Produtos!$C$5:$C$54,MATCH($B107,Produtos!$A$5:$A$54,0)),0))</f>
        <v/>
      </c>
      <c r="M107" s="23">
        <f>IF($B107="",0,$H107-$I107-$J107-$K107-$L107-$F107-$G107)</f>
        <v/>
      </c>
      <c r="N107" s="24">
        <f>IF(OR($B107="",$H107=0),0,$M107/$H107)</f>
        <v/>
      </c>
    </row>
    <row r="108">
      <c r="A108" s="21" t="n"/>
      <c r="B108" s="16" t="n"/>
      <c r="C108" s="16" t="n"/>
      <c r="D108" s="22" t="n"/>
      <c r="E108" s="20" t="n"/>
      <c r="F108" s="20" t="n"/>
      <c r="G108" s="20" t="n"/>
      <c r="H108" s="23">
        <f>IF($B108="",0,$D108*$E108)</f>
        <v/>
      </c>
      <c r="I108" s="23">
        <f>IF($B108="",0,IFERROR($H108*INDEX(Config!$B$6:$B$8,MATCH($C108,Config!$A$6:$A$8,0)),0))</f>
        <v/>
      </c>
      <c r="J108" s="23">
        <f>IF($B108="",0,IFERROR($D108*INDEX(Config!$C$6:$C$8,MATCH($C108,Config!$A$6:$A$8,0)),0)+IFERROR(IF(AND(INDEX(Config!$E$6:$E$8,MATCH($C108,Config!$A$6:$A$8,0))&gt;0,$E108&lt;INDEX(Config!$E$6:$E$8,MATCH($C108,Config!$A$6:$A$8,0))),$D108*INDEX(Config!$D$6:$D$8,MATCH($C108,Config!$A$6:$A$8,0)),0),0))</f>
        <v/>
      </c>
      <c r="K108" s="23">
        <f>IF($B108="",0,$H108*Config!$B$15)</f>
        <v/>
      </c>
      <c r="L108" s="23">
        <f>IF($B108="",0,$D108*IFERROR(INDEX(Produtos!$C$5:$C$54,MATCH($B108,Produtos!$A$5:$A$54,0)),0))</f>
        <v/>
      </c>
      <c r="M108" s="23">
        <f>IF($B108="",0,$H108-$I108-$J108-$K108-$L108-$F108-$G108)</f>
        <v/>
      </c>
      <c r="N108" s="24">
        <f>IF(OR($B108="",$H108=0),0,$M108/$H108)</f>
        <v/>
      </c>
    </row>
    <row r="109">
      <c r="A109" s="21" t="n"/>
      <c r="B109" s="16" t="n"/>
      <c r="C109" s="16" t="n"/>
      <c r="D109" s="22" t="n"/>
      <c r="E109" s="20" t="n"/>
      <c r="F109" s="20" t="n"/>
      <c r="G109" s="20" t="n"/>
      <c r="H109" s="23">
        <f>IF($B109="",0,$D109*$E109)</f>
        <v/>
      </c>
      <c r="I109" s="23">
        <f>IF($B109="",0,IFERROR($H109*INDEX(Config!$B$6:$B$8,MATCH($C109,Config!$A$6:$A$8,0)),0))</f>
        <v/>
      </c>
      <c r="J109" s="23">
        <f>IF($B109="",0,IFERROR($D109*INDEX(Config!$C$6:$C$8,MATCH($C109,Config!$A$6:$A$8,0)),0)+IFERROR(IF(AND(INDEX(Config!$E$6:$E$8,MATCH($C109,Config!$A$6:$A$8,0))&gt;0,$E109&lt;INDEX(Config!$E$6:$E$8,MATCH($C109,Config!$A$6:$A$8,0))),$D109*INDEX(Config!$D$6:$D$8,MATCH($C109,Config!$A$6:$A$8,0)),0),0))</f>
        <v/>
      </c>
      <c r="K109" s="23">
        <f>IF($B109="",0,$H109*Config!$B$15)</f>
        <v/>
      </c>
      <c r="L109" s="23">
        <f>IF($B109="",0,$D109*IFERROR(INDEX(Produtos!$C$5:$C$54,MATCH($B109,Produtos!$A$5:$A$54,0)),0))</f>
        <v/>
      </c>
      <c r="M109" s="23">
        <f>IF($B109="",0,$H109-$I109-$J109-$K109-$L109-$F109-$G109)</f>
        <v/>
      </c>
      <c r="N109" s="24">
        <f>IF(OR($B109="",$H109=0),0,$M109/$H109)</f>
        <v/>
      </c>
    </row>
    <row r="110">
      <c r="A110" s="21" t="n"/>
      <c r="B110" s="16" t="n"/>
      <c r="C110" s="16" t="n"/>
      <c r="D110" s="22" t="n"/>
      <c r="E110" s="20" t="n"/>
      <c r="F110" s="20" t="n"/>
      <c r="G110" s="20" t="n"/>
      <c r="H110" s="23">
        <f>IF($B110="",0,$D110*$E110)</f>
        <v/>
      </c>
      <c r="I110" s="23">
        <f>IF($B110="",0,IFERROR($H110*INDEX(Config!$B$6:$B$8,MATCH($C110,Config!$A$6:$A$8,0)),0))</f>
        <v/>
      </c>
      <c r="J110" s="23">
        <f>IF($B110="",0,IFERROR($D110*INDEX(Config!$C$6:$C$8,MATCH($C110,Config!$A$6:$A$8,0)),0)+IFERROR(IF(AND(INDEX(Config!$E$6:$E$8,MATCH($C110,Config!$A$6:$A$8,0))&gt;0,$E110&lt;INDEX(Config!$E$6:$E$8,MATCH($C110,Config!$A$6:$A$8,0))),$D110*INDEX(Config!$D$6:$D$8,MATCH($C110,Config!$A$6:$A$8,0)),0),0))</f>
        <v/>
      </c>
      <c r="K110" s="23">
        <f>IF($B110="",0,$H110*Config!$B$15)</f>
        <v/>
      </c>
      <c r="L110" s="23">
        <f>IF($B110="",0,$D110*IFERROR(INDEX(Produtos!$C$5:$C$54,MATCH($B110,Produtos!$A$5:$A$54,0)),0))</f>
        <v/>
      </c>
      <c r="M110" s="23">
        <f>IF($B110="",0,$H110-$I110-$J110-$K110-$L110-$F110-$G110)</f>
        <v/>
      </c>
      <c r="N110" s="24">
        <f>IF(OR($B110="",$H110=0),0,$M110/$H110)</f>
        <v/>
      </c>
    </row>
    <row r="111">
      <c r="A111" s="21" t="n"/>
      <c r="B111" s="16" t="n"/>
      <c r="C111" s="16" t="n"/>
      <c r="D111" s="22" t="n"/>
      <c r="E111" s="20" t="n"/>
      <c r="F111" s="20" t="n"/>
      <c r="G111" s="20" t="n"/>
      <c r="H111" s="23">
        <f>IF($B111="",0,$D111*$E111)</f>
        <v/>
      </c>
      <c r="I111" s="23">
        <f>IF($B111="",0,IFERROR($H111*INDEX(Config!$B$6:$B$8,MATCH($C111,Config!$A$6:$A$8,0)),0))</f>
        <v/>
      </c>
      <c r="J111" s="23">
        <f>IF($B111="",0,IFERROR($D111*INDEX(Config!$C$6:$C$8,MATCH($C111,Config!$A$6:$A$8,0)),0)+IFERROR(IF(AND(INDEX(Config!$E$6:$E$8,MATCH($C111,Config!$A$6:$A$8,0))&gt;0,$E111&lt;INDEX(Config!$E$6:$E$8,MATCH($C111,Config!$A$6:$A$8,0))),$D111*INDEX(Config!$D$6:$D$8,MATCH($C111,Config!$A$6:$A$8,0)),0),0))</f>
        <v/>
      </c>
      <c r="K111" s="23">
        <f>IF($B111="",0,$H111*Config!$B$15)</f>
        <v/>
      </c>
      <c r="L111" s="23">
        <f>IF($B111="",0,$D111*IFERROR(INDEX(Produtos!$C$5:$C$54,MATCH($B111,Produtos!$A$5:$A$54,0)),0))</f>
        <v/>
      </c>
      <c r="M111" s="23">
        <f>IF($B111="",0,$H111-$I111-$J111-$K111-$L111-$F111-$G111)</f>
        <v/>
      </c>
      <c r="N111" s="24">
        <f>IF(OR($B111="",$H111=0),0,$M111/$H111)</f>
        <v/>
      </c>
    </row>
    <row r="112">
      <c r="A112" s="21" t="n"/>
      <c r="B112" s="16" t="n"/>
      <c r="C112" s="16" t="n"/>
      <c r="D112" s="22" t="n"/>
      <c r="E112" s="20" t="n"/>
      <c r="F112" s="20" t="n"/>
      <c r="G112" s="20" t="n"/>
      <c r="H112" s="23">
        <f>IF($B112="",0,$D112*$E112)</f>
        <v/>
      </c>
      <c r="I112" s="23">
        <f>IF($B112="",0,IFERROR($H112*INDEX(Config!$B$6:$B$8,MATCH($C112,Config!$A$6:$A$8,0)),0))</f>
        <v/>
      </c>
      <c r="J112" s="23">
        <f>IF($B112="",0,IFERROR($D112*INDEX(Config!$C$6:$C$8,MATCH($C112,Config!$A$6:$A$8,0)),0)+IFERROR(IF(AND(INDEX(Config!$E$6:$E$8,MATCH($C112,Config!$A$6:$A$8,0))&gt;0,$E112&lt;INDEX(Config!$E$6:$E$8,MATCH($C112,Config!$A$6:$A$8,0))),$D112*INDEX(Config!$D$6:$D$8,MATCH($C112,Config!$A$6:$A$8,0)),0),0))</f>
        <v/>
      </c>
      <c r="K112" s="23">
        <f>IF($B112="",0,$H112*Config!$B$15)</f>
        <v/>
      </c>
      <c r="L112" s="23">
        <f>IF($B112="",0,$D112*IFERROR(INDEX(Produtos!$C$5:$C$54,MATCH($B112,Produtos!$A$5:$A$54,0)),0))</f>
        <v/>
      </c>
      <c r="M112" s="23">
        <f>IF($B112="",0,$H112-$I112-$J112-$K112-$L112-$F112-$G112)</f>
        <v/>
      </c>
      <c r="N112" s="24">
        <f>IF(OR($B112="",$H112=0),0,$M112/$H112)</f>
        <v/>
      </c>
    </row>
    <row r="113">
      <c r="A113" s="21" t="n"/>
      <c r="B113" s="16" t="n"/>
      <c r="C113" s="16" t="n"/>
      <c r="D113" s="22" t="n"/>
      <c r="E113" s="20" t="n"/>
      <c r="F113" s="20" t="n"/>
      <c r="G113" s="20" t="n"/>
      <c r="H113" s="23">
        <f>IF($B113="",0,$D113*$E113)</f>
        <v/>
      </c>
      <c r="I113" s="23">
        <f>IF($B113="",0,IFERROR($H113*INDEX(Config!$B$6:$B$8,MATCH($C113,Config!$A$6:$A$8,0)),0))</f>
        <v/>
      </c>
      <c r="J113" s="23">
        <f>IF($B113="",0,IFERROR($D113*INDEX(Config!$C$6:$C$8,MATCH($C113,Config!$A$6:$A$8,0)),0)+IFERROR(IF(AND(INDEX(Config!$E$6:$E$8,MATCH($C113,Config!$A$6:$A$8,0))&gt;0,$E113&lt;INDEX(Config!$E$6:$E$8,MATCH($C113,Config!$A$6:$A$8,0))),$D113*INDEX(Config!$D$6:$D$8,MATCH($C113,Config!$A$6:$A$8,0)),0),0))</f>
        <v/>
      </c>
      <c r="K113" s="23">
        <f>IF($B113="",0,$H113*Config!$B$15)</f>
        <v/>
      </c>
      <c r="L113" s="23">
        <f>IF($B113="",0,$D113*IFERROR(INDEX(Produtos!$C$5:$C$54,MATCH($B113,Produtos!$A$5:$A$54,0)),0))</f>
        <v/>
      </c>
      <c r="M113" s="23">
        <f>IF($B113="",0,$H113-$I113-$J113-$K113-$L113-$F113-$G113)</f>
        <v/>
      </c>
      <c r="N113" s="24">
        <f>IF(OR($B113="",$H113=0),0,$M113/$H113)</f>
        <v/>
      </c>
    </row>
    <row r="114">
      <c r="A114" s="21" t="n"/>
      <c r="B114" s="16" t="n"/>
      <c r="C114" s="16" t="n"/>
      <c r="D114" s="22" t="n"/>
      <c r="E114" s="20" t="n"/>
      <c r="F114" s="20" t="n"/>
      <c r="G114" s="20" t="n"/>
      <c r="H114" s="23">
        <f>IF($B114="",0,$D114*$E114)</f>
        <v/>
      </c>
      <c r="I114" s="23">
        <f>IF($B114="",0,IFERROR($H114*INDEX(Config!$B$6:$B$8,MATCH($C114,Config!$A$6:$A$8,0)),0))</f>
        <v/>
      </c>
      <c r="J114" s="23">
        <f>IF($B114="",0,IFERROR($D114*INDEX(Config!$C$6:$C$8,MATCH($C114,Config!$A$6:$A$8,0)),0)+IFERROR(IF(AND(INDEX(Config!$E$6:$E$8,MATCH($C114,Config!$A$6:$A$8,0))&gt;0,$E114&lt;INDEX(Config!$E$6:$E$8,MATCH($C114,Config!$A$6:$A$8,0))),$D114*INDEX(Config!$D$6:$D$8,MATCH($C114,Config!$A$6:$A$8,0)),0),0))</f>
        <v/>
      </c>
      <c r="K114" s="23">
        <f>IF($B114="",0,$H114*Config!$B$15)</f>
        <v/>
      </c>
      <c r="L114" s="23">
        <f>IF($B114="",0,$D114*IFERROR(INDEX(Produtos!$C$5:$C$54,MATCH($B114,Produtos!$A$5:$A$54,0)),0))</f>
        <v/>
      </c>
      <c r="M114" s="23">
        <f>IF($B114="",0,$H114-$I114-$J114-$K114-$L114-$F114-$G114)</f>
        <v/>
      </c>
      <c r="N114" s="24">
        <f>IF(OR($B114="",$H114=0),0,$M114/$H114)</f>
        <v/>
      </c>
    </row>
    <row r="115">
      <c r="A115" s="21" t="n"/>
      <c r="B115" s="16" t="n"/>
      <c r="C115" s="16" t="n"/>
      <c r="D115" s="22" t="n"/>
      <c r="E115" s="20" t="n"/>
      <c r="F115" s="20" t="n"/>
      <c r="G115" s="20" t="n"/>
      <c r="H115" s="23">
        <f>IF($B115="",0,$D115*$E115)</f>
        <v/>
      </c>
      <c r="I115" s="23">
        <f>IF($B115="",0,IFERROR($H115*INDEX(Config!$B$6:$B$8,MATCH($C115,Config!$A$6:$A$8,0)),0))</f>
        <v/>
      </c>
      <c r="J115" s="23">
        <f>IF($B115="",0,IFERROR($D115*INDEX(Config!$C$6:$C$8,MATCH($C115,Config!$A$6:$A$8,0)),0)+IFERROR(IF(AND(INDEX(Config!$E$6:$E$8,MATCH($C115,Config!$A$6:$A$8,0))&gt;0,$E115&lt;INDEX(Config!$E$6:$E$8,MATCH($C115,Config!$A$6:$A$8,0))),$D115*INDEX(Config!$D$6:$D$8,MATCH($C115,Config!$A$6:$A$8,0)),0),0))</f>
        <v/>
      </c>
      <c r="K115" s="23">
        <f>IF($B115="",0,$H115*Config!$B$15)</f>
        <v/>
      </c>
      <c r="L115" s="23">
        <f>IF($B115="",0,$D115*IFERROR(INDEX(Produtos!$C$5:$C$54,MATCH($B115,Produtos!$A$5:$A$54,0)),0))</f>
        <v/>
      </c>
      <c r="M115" s="23">
        <f>IF($B115="",0,$H115-$I115-$J115-$K115-$L115-$F115-$G115)</f>
        <v/>
      </c>
      <c r="N115" s="24">
        <f>IF(OR($B115="",$H115=0),0,$M115/$H115)</f>
        <v/>
      </c>
    </row>
    <row r="116">
      <c r="A116" s="21" t="n"/>
      <c r="B116" s="16" t="n"/>
      <c r="C116" s="16" t="n"/>
      <c r="D116" s="22" t="n"/>
      <c r="E116" s="20" t="n"/>
      <c r="F116" s="20" t="n"/>
      <c r="G116" s="20" t="n"/>
      <c r="H116" s="23">
        <f>IF($B116="",0,$D116*$E116)</f>
        <v/>
      </c>
      <c r="I116" s="23">
        <f>IF($B116="",0,IFERROR($H116*INDEX(Config!$B$6:$B$8,MATCH($C116,Config!$A$6:$A$8,0)),0))</f>
        <v/>
      </c>
      <c r="J116" s="23">
        <f>IF($B116="",0,IFERROR($D116*INDEX(Config!$C$6:$C$8,MATCH($C116,Config!$A$6:$A$8,0)),0)+IFERROR(IF(AND(INDEX(Config!$E$6:$E$8,MATCH($C116,Config!$A$6:$A$8,0))&gt;0,$E116&lt;INDEX(Config!$E$6:$E$8,MATCH($C116,Config!$A$6:$A$8,0))),$D116*INDEX(Config!$D$6:$D$8,MATCH($C116,Config!$A$6:$A$8,0)),0),0))</f>
        <v/>
      </c>
      <c r="K116" s="23">
        <f>IF($B116="",0,$H116*Config!$B$15)</f>
        <v/>
      </c>
      <c r="L116" s="23">
        <f>IF($B116="",0,$D116*IFERROR(INDEX(Produtos!$C$5:$C$54,MATCH($B116,Produtos!$A$5:$A$54,0)),0))</f>
        <v/>
      </c>
      <c r="M116" s="23">
        <f>IF($B116="",0,$H116-$I116-$J116-$K116-$L116-$F116-$G116)</f>
        <v/>
      </c>
      <c r="N116" s="24">
        <f>IF(OR($B116="",$H116=0),0,$M116/$H116)</f>
        <v/>
      </c>
    </row>
    <row r="117">
      <c r="A117" s="21" t="n"/>
      <c r="B117" s="16" t="n"/>
      <c r="C117" s="16" t="n"/>
      <c r="D117" s="22" t="n"/>
      <c r="E117" s="20" t="n"/>
      <c r="F117" s="20" t="n"/>
      <c r="G117" s="20" t="n"/>
      <c r="H117" s="23">
        <f>IF($B117="",0,$D117*$E117)</f>
        <v/>
      </c>
      <c r="I117" s="23">
        <f>IF($B117="",0,IFERROR($H117*INDEX(Config!$B$6:$B$8,MATCH($C117,Config!$A$6:$A$8,0)),0))</f>
        <v/>
      </c>
      <c r="J117" s="23">
        <f>IF($B117="",0,IFERROR($D117*INDEX(Config!$C$6:$C$8,MATCH($C117,Config!$A$6:$A$8,0)),0)+IFERROR(IF(AND(INDEX(Config!$E$6:$E$8,MATCH($C117,Config!$A$6:$A$8,0))&gt;0,$E117&lt;INDEX(Config!$E$6:$E$8,MATCH($C117,Config!$A$6:$A$8,0))),$D117*INDEX(Config!$D$6:$D$8,MATCH($C117,Config!$A$6:$A$8,0)),0),0))</f>
        <v/>
      </c>
      <c r="K117" s="23">
        <f>IF($B117="",0,$H117*Config!$B$15)</f>
        <v/>
      </c>
      <c r="L117" s="23">
        <f>IF($B117="",0,$D117*IFERROR(INDEX(Produtos!$C$5:$C$54,MATCH($B117,Produtos!$A$5:$A$54,0)),0))</f>
        <v/>
      </c>
      <c r="M117" s="23">
        <f>IF($B117="",0,$H117-$I117-$J117-$K117-$L117-$F117-$G117)</f>
        <v/>
      </c>
      <c r="N117" s="24">
        <f>IF(OR($B117="",$H117=0),0,$M117/$H117)</f>
        <v/>
      </c>
    </row>
    <row r="118">
      <c r="A118" s="21" t="n"/>
      <c r="B118" s="16" t="n"/>
      <c r="C118" s="16" t="n"/>
      <c r="D118" s="22" t="n"/>
      <c r="E118" s="20" t="n"/>
      <c r="F118" s="20" t="n"/>
      <c r="G118" s="20" t="n"/>
      <c r="H118" s="23">
        <f>IF($B118="",0,$D118*$E118)</f>
        <v/>
      </c>
      <c r="I118" s="23">
        <f>IF($B118="",0,IFERROR($H118*INDEX(Config!$B$6:$B$8,MATCH($C118,Config!$A$6:$A$8,0)),0))</f>
        <v/>
      </c>
      <c r="J118" s="23">
        <f>IF($B118="",0,IFERROR($D118*INDEX(Config!$C$6:$C$8,MATCH($C118,Config!$A$6:$A$8,0)),0)+IFERROR(IF(AND(INDEX(Config!$E$6:$E$8,MATCH($C118,Config!$A$6:$A$8,0))&gt;0,$E118&lt;INDEX(Config!$E$6:$E$8,MATCH($C118,Config!$A$6:$A$8,0))),$D118*INDEX(Config!$D$6:$D$8,MATCH($C118,Config!$A$6:$A$8,0)),0),0))</f>
        <v/>
      </c>
      <c r="K118" s="23">
        <f>IF($B118="",0,$H118*Config!$B$15)</f>
        <v/>
      </c>
      <c r="L118" s="23">
        <f>IF($B118="",0,$D118*IFERROR(INDEX(Produtos!$C$5:$C$54,MATCH($B118,Produtos!$A$5:$A$54,0)),0))</f>
        <v/>
      </c>
      <c r="M118" s="23">
        <f>IF($B118="",0,$H118-$I118-$J118-$K118-$L118-$F118-$G118)</f>
        <v/>
      </c>
      <c r="N118" s="24">
        <f>IF(OR($B118="",$H118=0),0,$M118/$H118)</f>
        <v/>
      </c>
    </row>
    <row r="119">
      <c r="A119" s="21" t="n"/>
      <c r="B119" s="16" t="n"/>
      <c r="C119" s="16" t="n"/>
      <c r="D119" s="22" t="n"/>
      <c r="E119" s="20" t="n"/>
      <c r="F119" s="20" t="n"/>
      <c r="G119" s="20" t="n"/>
      <c r="H119" s="23">
        <f>IF($B119="",0,$D119*$E119)</f>
        <v/>
      </c>
      <c r="I119" s="23">
        <f>IF($B119="",0,IFERROR($H119*INDEX(Config!$B$6:$B$8,MATCH($C119,Config!$A$6:$A$8,0)),0))</f>
        <v/>
      </c>
      <c r="J119" s="23">
        <f>IF($B119="",0,IFERROR($D119*INDEX(Config!$C$6:$C$8,MATCH($C119,Config!$A$6:$A$8,0)),0)+IFERROR(IF(AND(INDEX(Config!$E$6:$E$8,MATCH($C119,Config!$A$6:$A$8,0))&gt;0,$E119&lt;INDEX(Config!$E$6:$E$8,MATCH($C119,Config!$A$6:$A$8,0))),$D119*INDEX(Config!$D$6:$D$8,MATCH($C119,Config!$A$6:$A$8,0)),0),0))</f>
        <v/>
      </c>
      <c r="K119" s="23">
        <f>IF($B119="",0,$H119*Config!$B$15)</f>
        <v/>
      </c>
      <c r="L119" s="23">
        <f>IF($B119="",0,$D119*IFERROR(INDEX(Produtos!$C$5:$C$54,MATCH($B119,Produtos!$A$5:$A$54,0)),0))</f>
        <v/>
      </c>
      <c r="M119" s="23">
        <f>IF($B119="",0,$H119-$I119-$J119-$K119-$L119-$F119-$G119)</f>
        <v/>
      </c>
      <c r="N119" s="24">
        <f>IF(OR($B119="",$H119=0),0,$M119/$H119)</f>
        <v/>
      </c>
    </row>
    <row r="120">
      <c r="A120" s="21" t="n"/>
      <c r="B120" s="16" t="n"/>
      <c r="C120" s="16" t="n"/>
      <c r="D120" s="22" t="n"/>
      <c r="E120" s="20" t="n"/>
      <c r="F120" s="20" t="n"/>
      <c r="G120" s="20" t="n"/>
      <c r="H120" s="23">
        <f>IF($B120="",0,$D120*$E120)</f>
        <v/>
      </c>
      <c r="I120" s="23">
        <f>IF($B120="",0,IFERROR($H120*INDEX(Config!$B$6:$B$8,MATCH($C120,Config!$A$6:$A$8,0)),0))</f>
        <v/>
      </c>
      <c r="J120" s="23">
        <f>IF($B120="",0,IFERROR($D120*INDEX(Config!$C$6:$C$8,MATCH($C120,Config!$A$6:$A$8,0)),0)+IFERROR(IF(AND(INDEX(Config!$E$6:$E$8,MATCH($C120,Config!$A$6:$A$8,0))&gt;0,$E120&lt;INDEX(Config!$E$6:$E$8,MATCH($C120,Config!$A$6:$A$8,0))),$D120*INDEX(Config!$D$6:$D$8,MATCH($C120,Config!$A$6:$A$8,0)),0),0))</f>
        <v/>
      </c>
      <c r="K120" s="23">
        <f>IF($B120="",0,$H120*Config!$B$15)</f>
        <v/>
      </c>
      <c r="L120" s="23">
        <f>IF($B120="",0,$D120*IFERROR(INDEX(Produtos!$C$5:$C$54,MATCH($B120,Produtos!$A$5:$A$54,0)),0))</f>
        <v/>
      </c>
      <c r="M120" s="23">
        <f>IF($B120="",0,$H120-$I120-$J120-$K120-$L120-$F120-$G120)</f>
        <v/>
      </c>
      <c r="N120" s="24">
        <f>IF(OR($B120="",$H120=0),0,$M120/$H120)</f>
        <v/>
      </c>
    </row>
    <row r="121">
      <c r="A121" s="21" t="n"/>
      <c r="B121" s="16" t="n"/>
      <c r="C121" s="16" t="n"/>
      <c r="D121" s="22" t="n"/>
      <c r="E121" s="20" t="n"/>
      <c r="F121" s="20" t="n"/>
      <c r="G121" s="20" t="n"/>
      <c r="H121" s="23">
        <f>IF($B121="",0,$D121*$E121)</f>
        <v/>
      </c>
      <c r="I121" s="23">
        <f>IF($B121="",0,IFERROR($H121*INDEX(Config!$B$6:$B$8,MATCH($C121,Config!$A$6:$A$8,0)),0))</f>
        <v/>
      </c>
      <c r="J121" s="23">
        <f>IF($B121="",0,IFERROR($D121*INDEX(Config!$C$6:$C$8,MATCH($C121,Config!$A$6:$A$8,0)),0)+IFERROR(IF(AND(INDEX(Config!$E$6:$E$8,MATCH($C121,Config!$A$6:$A$8,0))&gt;0,$E121&lt;INDEX(Config!$E$6:$E$8,MATCH($C121,Config!$A$6:$A$8,0))),$D121*INDEX(Config!$D$6:$D$8,MATCH($C121,Config!$A$6:$A$8,0)),0),0))</f>
        <v/>
      </c>
      <c r="K121" s="23">
        <f>IF($B121="",0,$H121*Config!$B$15)</f>
        <v/>
      </c>
      <c r="L121" s="23">
        <f>IF($B121="",0,$D121*IFERROR(INDEX(Produtos!$C$5:$C$54,MATCH($B121,Produtos!$A$5:$A$54,0)),0))</f>
        <v/>
      </c>
      <c r="M121" s="23">
        <f>IF($B121="",0,$H121-$I121-$J121-$K121-$L121-$F121-$G121)</f>
        <v/>
      </c>
      <c r="N121" s="24">
        <f>IF(OR($B121="",$H121=0),0,$M121/$H121)</f>
        <v/>
      </c>
    </row>
    <row r="122">
      <c r="A122" s="21" t="n"/>
      <c r="B122" s="16" t="n"/>
      <c r="C122" s="16" t="n"/>
      <c r="D122" s="22" t="n"/>
      <c r="E122" s="20" t="n"/>
      <c r="F122" s="20" t="n"/>
      <c r="G122" s="20" t="n"/>
      <c r="H122" s="23">
        <f>IF($B122="",0,$D122*$E122)</f>
        <v/>
      </c>
      <c r="I122" s="23">
        <f>IF($B122="",0,IFERROR($H122*INDEX(Config!$B$6:$B$8,MATCH($C122,Config!$A$6:$A$8,0)),0))</f>
        <v/>
      </c>
      <c r="J122" s="23">
        <f>IF($B122="",0,IFERROR($D122*INDEX(Config!$C$6:$C$8,MATCH($C122,Config!$A$6:$A$8,0)),0)+IFERROR(IF(AND(INDEX(Config!$E$6:$E$8,MATCH($C122,Config!$A$6:$A$8,0))&gt;0,$E122&lt;INDEX(Config!$E$6:$E$8,MATCH($C122,Config!$A$6:$A$8,0))),$D122*INDEX(Config!$D$6:$D$8,MATCH($C122,Config!$A$6:$A$8,0)),0),0))</f>
        <v/>
      </c>
      <c r="K122" s="23">
        <f>IF($B122="",0,$H122*Config!$B$15)</f>
        <v/>
      </c>
      <c r="L122" s="23">
        <f>IF($B122="",0,$D122*IFERROR(INDEX(Produtos!$C$5:$C$54,MATCH($B122,Produtos!$A$5:$A$54,0)),0))</f>
        <v/>
      </c>
      <c r="M122" s="23">
        <f>IF($B122="",0,$H122-$I122-$J122-$K122-$L122-$F122-$G122)</f>
        <v/>
      </c>
      <c r="N122" s="24">
        <f>IF(OR($B122="",$H122=0),0,$M122/$H122)</f>
        <v/>
      </c>
    </row>
    <row r="123">
      <c r="A123" s="21" t="n"/>
      <c r="B123" s="16" t="n"/>
      <c r="C123" s="16" t="n"/>
      <c r="D123" s="22" t="n"/>
      <c r="E123" s="20" t="n"/>
      <c r="F123" s="20" t="n"/>
      <c r="G123" s="20" t="n"/>
      <c r="H123" s="23">
        <f>IF($B123="",0,$D123*$E123)</f>
        <v/>
      </c>
      <c r="I123" s="23">
        <f>IF($B123="",0,IFERROR($H123*INDEX(Config!$B$6:$B$8,MATCH($C123,Config!$A$6:$A$8,0)),0))</f>
        <v/>
      </c>
      <c r="J123" s="23">
        <f>IF($B123="",0,IFERROR($D123*INDEX(Config!$C$6:$C$8,MATCH($C123,Config!$A$6:$A$8,0)),0)+IFERROR(IF(AND(INDEX(Config!$E$6:$E$8,MATCH($C123,Config!$A$6:$A$8,0))&gt;0,$E123&lt;INDEX(Config!$E$6:$E$8,MATCH($C123,Config!$A$6:$A$8,0))),$D123*INDEX(Config!$D$6:$D$8,MATCH($C123,Config!$A$6:$A$8,0)),0),0))</f>
        <v/>
      </c>
      <c r="K123" s="23">
        <f>IF($B123="",0,$H123*Config!$B$15)</f>
        <v/>
      </c>
      <c r="L123" s="23">
        <f>IF($B123="",0,$D123*IFERROR(INDEX(Produtos!$C$5:$C$54,MATCH($B123,Produtos!$A$5:$A$54,0)),0))</f>
        <v/>
      </c>
      <c r="M123" s="23">
        <f>IF($B123="",0,$H123-$I123-$J123-$K123-$L123-$F123-$G123)</f>
        <v/>
      </c>
      <c r="N123" s="24">
        <f>IF(OR($B123="",$H123=0),0,$M123/$H123)</f>
        <v/>
      </c>
    </row>
    <row r="124">
      <c r="A124" s="21" t="n"/>
      <c r="B124" s="16" t="n"/>
      <c r="C124" s="16" t="n"/>
      <c r="D124" s="22" t="n"/>
      <c r="E124" s="20" t="n"/>
      <c r="F124" s="20" t="n"/>
      <c r="G124" s="20" t="n"/>
      <c r="H124" s="23">
        <f>IF($B124="",0,$D124*$E124)</f>
        <v/>
      </c>
      <c r="I124" s="23">
        <f>IF($B124="",0,IFERROR($H124*INDEX(Config!$B$6:$B$8,MATCH($C124,Config!$A$6:$A$8,0)),0))</f>
        <v/>
      </c>
      <c r="J124" s="23">
        <f>IF($B124="",0,IFERROR($D124*INDEX(Config!$C$6:$C$8,MATCH($C124,Config!$A$6:$A$8,0)),0)+IFERROR(IF(AND(INDEX(Config!$E$6:$E$8,MATCH($C124,Config!$A$6:$A$8,0))&gt;0,$E124&lt;INDEX(Config!$E$6:$E$8,MATCH($C124,Config!$A$6:$A$8,0))),$D124*INDEX(Config!$D$6:$D$8,MATCH($C124,Config!$A$6:$A$8,0)),0),0))</f>
        <v/>
      </c>
      <c r="K124" s="23">
        <f>IF($B124="",0,$H124*Config!$B$15)</f>
        <v/>
      </c>
      <c r="L124" s="23">
        <f>IF($B124="",0,$D124*IFERROR(INDEX(Produtos!$C$5:$C$54,MATCH($B124,Produtos!$A$5:$A$54,0)),0))</f>
        <v/>
      </c>
      <c r="M124" s="23">
        <f>IF($B124="",0,$H124-$I124-$J124-$K124-$L124-$F124-$G124)</f>
        <v/>
      </c>
      <c r="N124" s="24">
        <f>IF(OR($B124="",$H124=0),0,$M124/$H124)</f>
        <v/>
      </c>
    </row>
    <row r="125">
      <c r="A125" s="21" t="n"/>
      <c r="B125" s="16" t="n"/>
      <c r="C125" s="16" t="n"/>
      <c r="D125" s="22" t="n"/>
      <c r="E125" s="20" t="n"/>
      <c r="F125" s="20" t="n"/>
      <c r="G125" s="20" t="n"/>
      <c r="H125" s="23">
        <f>IF($B125="",0,$D125*$E125)</f>
        <v/>
      </c>
      <c r="I125" s="23">
        <f>IF($B125="",0,IFERROR($H125*INDEX(Config!$B$6:$B$8,MATCH($C125,Config!$A$6:$A$8,0)),0))</f>
        <v/>
      </c>
      <c r="J125" s="23">
        <f>IF($B125="",0,IFERROR($D125*INDEX(Config!$C$6:$C$8,MATCH($C125,Config!$A$6:$A$8,0)),0)+IFERROR(IF(AND(INDEX(Config!$E$6:$E$8,MATCH($C125,Config!$A$6:$A$8,0))&gt;0,$E125&lt;INDEX(Config!$E$6:$E$8,MATCH($C125,Config!$A$6:$A$8,0))),$D125*INDEX(Config!$D$6:$D$8,MATCH($C125,Config!$A$6:$A$8,0)),0),0))</f>
        <v/>
      </c>
      <c r="K125" s="23">
        <f>IF($B125="",0,$H125*Config!$B$15)</f>
        <v/>
      </c>
      <c r="L125" s="23">
        <f>IF($B125="",0,$D125*IFERROR(INDEX(Produtos!$C$5:$C$54,MATCH($B125,Produtos!$A$5:$A$54,0)),0))</f>
        <v/>
      </c>
      <c r="M125" s="23">
        <f>IF($B125="",0,$H125-$I125-$J125-$K125-$L125-$F125-$G125)</f>
        <v/>
      </c>
      <c r="N125" s="24">
        <f>IF(OR($B125="",$H125=0),0,$M125/$H125)</f>
        <v/>
      </c>
    </row>
    <row r="126">
      <c r="A126" s="21" t="n"/>
      <c r="B126" s="16" t="n"/>
      <c r="C126" s="16" t="n"/>
      <c r="D126" s="22" t="n"/>
      <c r="E126" s="20" t="n"/>
      <c r="F126" s="20" t="n"/>
      <c r="G126" s="20" t="n"/>
      <c r="H126" s="23">
        <f>IF($B126="",0,$D126*$E126)</f>
        <v/>
      </c>
      <c r="I126" s="23">
        <f>IF($B126="",0,IFERROR($H126*INDEX(Config!$B$6:$B$8,MATCH($C126,Config!$A$6:$A$8,0)),0))</f>
        <v/>
      </c>
      <c r="J126" s="23">
        <f>IF($B126="",0,IFERROR($D126*INDEX(Config!$C$6:$C$8,MATCH($C126,Config!$A$6:$A$8,0)),0)+IFERROR(IF(AND(INDEX(Config!$E$6:$E$8,MATCH($C126,Config!$A$6:$A$8,0))&gt;0,$E126&lt;INDEX(Config!$E$6:$E$8,MATCH($C126,Config!$A$6:$A$8,0))),$D126*INDEX(Config!$D$6:$D$8,MATCH($C126,Config!$A$6:$A$8,0)),0),0))</f>
        <v/>
      </c>
      <c r="K126" s="23">
        <f>IF($B126="",0,$H126*Config!$B$15)</f>
        <v/>
      </c>
      <c r="L126" s="23">
        <f>IF($B126="",0,$D126*IFERROR(INDEX(Produtos!$C$5:$C$54,MATCH($B126,Produtos!$A$5:$A$54,0)),0))</f>
        <v/>
      </c>
      <c r="M126" s="23">
        <f>IF($B126="",0,$H126-$I126-$J126-$K126-$L126-$F126-$G126)</f>
        <v/>
      </c>
      <c r="N126" s="24">
        <f>IF(OR($B126="",$H126=0),0,$M126/$H126)</f>
        <v/>
      </c>
    </row>
    <row r="127">
      <c r="A127" s="21" t="n"/>
      <c r="B127" s="16" t="n"/>
      <c r="C127" s="16" t="n"/>
      <c r="D127" s="22" t="n"/>
      <c r="E127" s="20" t="n"/>
      <c r="F127" s="20" t="n"/>
      <c r="G127" s="20" t="n"/>
      <c r="H127" s="23">
        <f>IF($B127="",0,$D127*$E127)</f>
        <v/>
      </c>
      <c r="I127" s="23">
        <f>IF($B127="",0,IFERROR($H127*INDEX(Config!$B$6:$B$8,MATCH($C127,Config!$A$6:$A$8,0)),0))</f>
        <v/>
      </c>
      <c r="J127" s="23">
        <f>IF($B127="",0,IFERROR($D127*INDEX(Config!$C$6:$C$8,MATCH($C127,Config!$A$6:$A$8,0)),0)+IFERROR(IF(AND(INDEX(Config!$E$6:$E$8,MATCH($C127,Config!$A$6:$A$8,0))&gt;0,$E127&lt;INDEX(Config!$E$6:$E$8,MATCH($C127,Config!$A$6:$A$8,0))),$D127*INDEX(Config!$D$6:$D$8,MATCH($C127,Config!$A$6:$A$8,0)),0),0))</f>
        <v/>
      </c>
      <c r="K127" s="23">
        <f>IF($B127="",0,$H127*Config!$B$15)</f>
        <v/>
      </c>
      <c r="L127" s="23">
        <f>IF($B127="",0,$D127*IFERROR(INDEX(Produtos!$C$5:$C$54,MATCH($B127,Produtos!$A$5:$A$54,0)),0))</f>
        <v/>
      </c>
      <c r="M127" s="23">
        <f>IF($B127="",0,$H127-$I127-$J127-$K127-$L127-$F127-$G127)</f>
        <v/>
      </c>
      <c r="N127" s="24">
        <f>IF(OR($B127="",$H127=0),0,$M127/$H127)</f>
        <v/>
      </c>
    </row>
    <row r="128">
      <c r="A128" s="21" t="n"/>
      <c r="B128" s="16" t="n"/>
      <c r="C128" s="16" t="n"/>
      <c r="D128" s="22" t="n"/>
      <c r="E128" s="20" t="n"/>
      <c r="F128" s="20" t="n"/>
      <c r="G128" s="20" t="n"/>
      <c r="H128" s="23">
        <f>IF($B128="",0,$D128*$E128)</f>
        <v/>
      </c>
      <c r="I128" s="23">
        <f>IF($B128="",0,IFERROR($H128*INDEX(Config!$B$6:$B$8,MATCH($C128,Config!$A$6:$A$8,0)),0))</f>
        <v/>
      </c>
      <c r="J128" s="23">
        <f>IF($B128="",0,IFERROR($D128*INDEX(Config!$C$6:$C$8,MATCH($C128,Config!$A$6:$A$8,0)),0)+IFERROR(IF(AND(INDEX(Config!$E$6:$E$8,MATCH($C128,Config!$A$6:$A$8,0))&gt;0,$E128&lt;INDEX(Config!$E$6:$E$8,MATCH($C128,Config!$A$6:$A$8,0))),$D128*INDEX(Config!$D$6:$D$8,MATCH($C128,Config!$A$6:$A$8,0)),0),0))</f>
        <v/>
      </c>
      <c r="K128" s="23">
        <f>IF($B128="",0,$H128*Config!$B$15)</f>
        <v/>
      </c>
      <c r="L128" s="23">
        <f>IF($B128="",0,$D128*IFERROR(INDEX(Produtos!$C$5:$C$54,MATCH($B128,Produtos!$A$5:$A$54,0)),0))</f>
        <v/>
      </c>
      <c r="M128" s="23">
        <f>IF($B128="",0,$H128-$I128-$J128-$K128-$L128-$F128-$G128)</f>
        <v/>
      </c>
      <c r="N128" s="24">
        <f>IF(OR($B128="",$H128=0),0,$M128/$H128)</f>
        <v/>
      </c>
    </row>
    <row r="129">
      <c r="A129" s="21" t="n"/>
      <c r="B129" s="16" t="n"/>
      <c r="C129" s="16" t="n"/>
      <c r="D129" s="22" t="n"/>
      <c r="E129" s="20" t="n"/>
      <c r="F129" s="20" t="n"/>
      <c r="G129" s="20" t="n"/>
      <c r="H129" s="23">
        <f>IF($B129="",0,$D129*$E129)</f>
        <v/>
      </c>
      <c r="I129" s="23">
        <f>IF($B129="",0,IFERROR($H129*INDEX(Config!$B$6:$B$8,MATCH($C129,Config!$A$6:$A$8,0)),0))</f>
        <v/>
      </c>
      <c r="J129" s="23">
        <f>IF($B129="",0,IFERROR($D129*INDEX(Config!$C$6:$C$8,MATCH($C129,Config!$A$6:$A$8,0)),0)+IFERROR(IF(AND(INDEX(Config!$E$6:$E$8,MATCH($C129,Config!$A$6:$A$8,0))&gt;0,$E129&lt;INDEX(Config!$E$6:$E$8,MATCH($C129,Config!$A$6:$A$8,0))),$D129*INDEX(Config!$D$6:$D$8,MATCH($C129,Config!$A$6:$A$8,0)),0),0))</f>
        <v/>
      </c>
      <c r="K129" s="23">
        <f>IF($B129="",0,$H129*Config!$B$15)</f>
        <v/>
      </c>
      <c r="L129" s="23">
        <f>IF($B129="",0,$D129*IFERROR(INDEX(Produtos!$C$5:$C$54,MATCH($B129,Produtos!$A$5:$A$54,0)),0))</f>
        <v/>
      </c>
      <c r="M129" s="23">
        <f>IF($B129="",0,$H129-$I129-$J129-$K129-$L129-$F129-$G129)</f>
        <v/>
      </c>
      <c r="N129" s="24">
        <f>IF(OR($B129="",$H129=0),0,$M129/$H129)</f>
        <v/>
      </c>
    </row>
    <row r="130">
      <c r="A130" s="21" t="n"/>
      <c r="B130" s="16" t="n"/>
      <c r="C130" s="16" t="n"/>
      <c r="D130" s="22" t="n"/>
      <c r="E130" s="20" t="n"/>
      <c r="F130" s="20" t="n"/>
      <c r="G130" s="20" t="n"/>
      <c r="H130" s="23">
        <f>IF($B130="",0,$D130*$E130)</f>
        <v/>
      </c>
      <c r="I130" s="23">
        <f>IF($B130="",0,IFERROR($H130*INDEX(Config!$B$6:$B$8,MATCH($C130,Config!$A$6:$A$8,0)),0))</f>
        <v/>
      </c>
      <c r="J130" s="23">
        <f>IF($B130="",0,IFERROR($D130*INDEX(Config!$C$6:$C$8,MATCH($C130,Config!$A$6:$A$8,0)),0)+IFERROR(IF(AND(INDEX(Config!$E$6:$E$8,MATCH($C130,Config!$A$6:$A$8,0))&gt;0,$E130&lt;INDEX(Config!$E$6:$E$8,MATCH($C130,Config!$A$6:$A$8,0))),$D130*INDEX(Config!$D$6:$D$8,MATCH($C130,Config!$A$6:$A$8,0)),0),0))</f>
        <v/>
      </c>
      <c r="K130" s="23">
        <f>IF($B130="",0,$H130*Config!$B$15)</f>
        <v/>
      </c>
      <c r="L130" s="23">
        <f>IF($B130="",0,$D130*IFERROR(INDEX(Produtos!$C$5:$C$54,MATCH($B130,Produtos!$A$5:$A$54,0)),0))</f>
        <v/>
      </c>
      <c r="M130" s="23">
        <f>IF($B130="",0,$H130-$I130-$J130-$K130-$L130-$F130-$G130)</f>
        <v/>
      </c>
      <c r="N130" s="24">
        <f>IF(OR($B130="",$H130=0),0,$M130/$H130)</f>
        <v/>
      </c>
    </row>
    <row r="131">
      <c r="A131" s="21" t="n"/>
      <c r="B131" s="16" t="n"/>
      <c r="C131" s="16" t="n"/>
      <c r="D131" s="22" t="n"/>
      <c r="E131" s="20" t="n"/>
      <c r="F131" s="20" t="n"/>
      <c r="G131" s="20" t="n"/>
      <c r="H131" s="23">
        <f>IF($B131="",0,$D131*$E131)</f>
        <v/>
      </c>
      <c r="I131" s="23">
        <f>IF($B131="",0,IFERROR($H131*INDEX(Config!$B$6:$B$8,MATCH($C131,Config!$A$6:$A$8,0)),0))</f>
        <v/>
      </c>
      <c r="J131" s="23">
        <f>IF($B131="",0,IFERROR($D131*INDEX(Config!$C$6:$C$8,MATCH($C131,Config!$A$6:$A$8,0)),0)+IFERROR(IF(AND(INDEX(Config!$E$6:$E$8,MATCH($C131,Config!$A$6:$A$8,0))&gt;0,$E131&lt;INDEX(Config!$E$6:$E$8,MATCH($C131,Config!$A$6:$A$8,0))),$D131*INDEX(Config!$D$6:$D$8,MATCH($C131,Config!$A$6:$A$8,0)),0),0))</f>
        <v/>
      </c>
      <c r="K131" s="23">
        <f>IF($B131="",0,$H131*Config!$B$15)</f>
        <v/>
      </c>
      <c r="L131" s="23">
        <f>IF($B131="",0,$D131*IFERROR(INDEX(Produtos!$C$5:$C$54,MATCH($B131,Produtos!$A$5:$A$54,0)),0))</f>
        <v/>
      </c>
      <c r="M131" s="23">
        <f>IF($B131="",0,$H131-$I131-$J131-$K131-$L131-$F131-$G131)</f>
        <v/>
      </c>
      <c r="N131" s="24">
        <f>IF(OR($B131="",$H131=0),0,$M131/$H131)</f>
        <v/>
      </c>
    </row>
    <row r="132">
      <c r="A132" s="21" t="n"/>
      <c r="B132" s="16" t="n"/>
      <c r="C132" s="16" t="n"/>
      <c r="D132" s="22" t="n"/>
      <c r="E132" s="20" t="n"/>
      <c r="F132" s="20" t="n"/>
      <c r="G132" s="20" t="n"/>
      <c r="H132" s="23">
        <f>IF($B132="",0,$D132*$E132)</f>
        <v/>
      </c>
      <c r="I132" s="23">
        <f>IF($B132="",0,IFERROR($H132*INDEX(Config!$B$6:$B$8,MATCH($C132,Config!$A$6:$A$8,0)),0))</f>
        <v/>
      </c>
      <c r="J132" s="23">
        <f>IF($B132="",0,IFERROR($D132*INDEX(Config!$C$6:$C$8,MATCH($C132,Config!$A$6:$A$8,0)),0)+IFERROR(IF(AND(INDEX(Config!$E$6:$E$8,MATCH($C132,Config!$A$6:$A$8,0))&gt;0,$E132&lt;INDEX(Config!$E$6:$E$8,MATCH($C132,Config!$A$6:$A$8,0))),$D132*INDEX(Config!$D$6:$D$8,MATCH($C132,Config!$A$6:$A$8,0)),0),0))</f>
        <v/>
      </c>
      <c r="K132" s="23">
        <f>IF($B132="",0,$H132*Config!$B$15)</f>
        <v/>
      </c>
      <c r="L132" s="23">
        <f>IF($B132="",0,$D132*IFERROR(INDEX(Produtos!$C$5:$C$54,MATCH($B132,Produtos!$A$5:$A$54,0)),0))</f>
        <v/>
      </c>
      <c r="M132" s="23">
        <f>IF($B132="",0,$H132-$I132-$J132-$K132-$L132-$F132-$G132)</f>
        <v/>
      </c>
      <c r="N132" s="24">
        <f>IF(OR($B132="",$H132=0),0,$M132/$H132)</f>
        <v/>
      </c>
    </row>
    <row r="133">
      <c r="A133" s="21" t="n"/>
      <c r="B133" s="16" t="n"/>
      <c r="C133" s="16" t="n"/>
      <c r="D133" s="22" t="n"/>
      <c r="E133" s="20" t="n"/>
      <c r="F133" s="20" t="n"/>
      <c r="G133" s="20" t="n"/>
      <c r="H133" s="23">
        <f>IF($B133="",0,$D133*$E133)</f>
        <v/>
      </c>
      <c r="I133" s="23">
        <f>IF($B133="",0,IFERROR($H133*INDEX(Config!$B$6:$B$8,MATCH($C133,Config!$A$6:$A$8,0)),0))</f>
        <v/>
      </c>
      <c r="J133" s="23">
        <f>IF($B133="",0,IFERROR($D133*INDEX(Config!$C$6:$C$8,MATCH($C133,Config!$A$6:$A$8,0)),0)+IFERROR(IF(AND(INDEX(Config!$E$6:$E$8,MATCH($C133,Config!$A$6:$A$8,0))&gt;0,$E133&lt;INDEX(Config!$E$6:$E$8,MATCH($C133,Config!$A$6:$A$8,0))),$D133*INDEX(Config!$D$6:$D$8,MATCH($C133,Config!$A$6:$A$8,0)),0),0))</f>
        <v/>
      </c>
      <c r="K133" s="23">
        <f>IF($B133="",0,$H133*Config!$B$15)</f>
        <v/>
      </c>
      <c r="L133" s="23">
        <f>IF($B133="",0,$D133*IFERROR(INDEX(Produtos!$C$5:$C$54,MATCH($B133,Produtos!$A$5:$A$54,0)),0))</f>
        <v/>
      </c>
      <c r="M133" s="23">
        <f>IF($B133="",0,$H133-$I133-$J133-$K133-$L133-$F133-$G133)</f>
        <v/>
      </c>
      <c r="N133" s="24">
        <f>IF(OR($B133="",$H133=0),0,$M133/$H133)</f>
        <v/>
      </c>
    </row>
    <row r="134">
      <c r="A134" s="21" t="n"/>
      <c r="B134" s="16" t="n"/>
      <c r="C134" s="16" t="n"/>
      <c r="D134" s="22" t="n"/>
      <c r="E134" s="20" t="n"/>
      <c r="F134" s="20" t="n"/>
      <c r="G134" s="20" t="n"/>
      <c r="H134" s="23">
        <f>IF($B134="",0,$D134*$E134)</f>
        <v/>
      </c>
      <c r="I134" s="23">
        <f>IF($B134="",0,IFERROR($H134*INDEX(Config!$B$6:$B$8,MATCH($C134,Config!$A$6:$A$8,0)),0))</f>
        <v/>
      </c>
      <c r="J134" s="23">
        <f>IF($B134="",0,IFERROR($D134*INDEX(Config!$C$6:$C$8,MATCH($C134,Config!$A$6:$A$8,0)),0)+IFERROR(IF(AND(INDEX(Config!$E$6:$E$8,MATCH($C134,Config!$A$6:$A$8,0))&gt;0,$E134&lt;INDEX(Config!$E$6:$E$8,MATCH($C134,Config!$A$6:$A$8,0))),$D134*INDEX(Config!$D$6:$D$8,MATCH($C134,Config!$A$6:$A$8,0)),0),0))</f>
        <v/>
      </c>
      <c r="K134" s="23">
        <f>IF($B134="",0,$H134*Config!$B$15)</f>
        <v/>
      </c>
      <c r="L134" s="23">
        <f>IF($B134="",0,$D134*IFERROR(INDEX(Produtos!$C$5:$C$54,MATCH($B134,Produtos!$A$5:$A$54,0)),0))</f>
        <v/>
      </c>
      <c r="M134" s="23">
        <f>IF($B134="",0,$H134-$I134-$J134-$K134-$L134-$F134-$G134)</f>
        <v/>
      </c>
      <c r="N134" s="24">
        <f>IF(OR($B134="",$H134=0),0,$M134/$H134)</f>
        <v/>
      </c>
    </row>
    <row r="135">
      <c r="A135" s="21" t="n"/>
      <c r="B135" s="16" t="n"/>
      <c r="C135" s="16" t="n"/>
      <c r="D135" s="22" t="n"/>
      <c r="E135" s="20" t="n"/>
      <c r="F135" s="20" t="n"/>
      <c r="G135" s="20" t="n"/>
      <c r="H135" s="23">
        <f>IF($B135="",0,$D135*$E135)</f>
        <v/>
      </c>
      <c r="I135" s="23">
        <f>IF($B135="",0,IFERROR($H135*INDEX(Config!$B$6:$B$8,MATCH($C135,Config!$A$6:$A$8,0)),0))</f>
        <v/>
      </c>
      <c r="J135" s="23">
        <f>IF($B135="",0,IFERROR($D135*INDEX(Config!$C$6:$C$8,MATCH($C135,Config!$A$6:$A$8,0)),0)+IFERROR(IF(AND(INDEX(Config!$E$6:$E$8,MATCH($C135,Config!$A$6:$A$8,0))&gt;0,$E135&lt;INDEX(Config!$E$6:$E$8,MATCH($C135,Config!$A$6:$A$8,0))),$D135*INDEX(Config!$D$6:$D$8,MATCH($C135,Config!$A$6:$A$8,0)),0),0))</f>
        <v/>
      </c>
      <c r="K135" s="23">
        <f>IF($B135="",0,$H135*Config!$B$15)</f>
        <v/>
      </c>
      <c r="L135" s="23">
        <f>IF($B135="",0,$D135*IFERROR(INDEX(Produtos!$C$5:$C$54,MATCH($B135,Produtos!$A$5:$A$54,0)),0))</f>
        <v/>
      </c>
      <c r="M135" s="23">
        <f>IF($B135="",0,$H135-$I135-$J135-$K135-$L135-$F135-$G135)</f>
        <v/>
      </c>
      <c r="N135" s="24">
        <f>IF(OR($B135="",$H135=0),0,$M135/$H135)</f>
        <v/>
      </c>
    </row>
    <row r="136">
      <c r="A136" s="21" t="n"/>
      <c r="B136" s="16" t="n"/>
      <c r="C136" s="16" t="n"/>
      <c r="D136" s="22" t="n"/>
      <c r="E136" s="20" t="n"/>
      <c r="F136" s="20" t="n"/>
      <c r="G136" s="20" t="n"/>
      <c r="H136" s="23">
        <f>IF($B136="",0,$D136*$E136)</f>
        <v/>
      </c>
      <c r="I136" s="23">
        <f>IF($B136="",0,IFERROR($H136*INDEX(Config!$B$6:$B$8,MATCH($C136,Config!$A$6:$A$8,0)),0))</f>
        <v/>
      </c>
      <c r="J136" s="23">
        <f>IF($B136="",0,IFERROR($D136*INDEX(Config!$C$6:$C$8,MATCH($C136,Config!$A$6:$A$8,0)),0)+IFERROR(IF(AND(INDEX(Config!$E$6:$E$8,MATCH($C136,Config!$A$6:$A$8,0))&gt;0,$E136&lt;INDEX(Config!$E$6:$E$8,MATCH($C136,Config!$A$6:$A$8,0))),$D136*INDEX(Config!$D$6:$D$8,MATCH($C136,Config!$A$6:$A$8,0)),0),0))</f>
        <v/>
      </c>
      <c r="K136" s="23">
        <f>IF($B136="",0,$H136*Config!$B$15)</f>
        <v/>
      </c>
      <c r="L136" s="23">
        <f>IF($B136="",0,$D136*IFERROR(INDEX(Produtos!$C$5:$C$54,MATCH($B136,Produtos!$A$5:$A$54,0)),0))</f>
        <v/>
      </c>
      <c r="M136" s="23">
        <f>IF($B136="",0,$H136-$I136-$J136-$K136-$L136-$F136-$G136)</f>
        <v/>
      </c>
      <c r="N136" s="24">
        <f>IF(OR($B136="",$H136=0),0,$M136/$H136)</f>
        <v/>
      </c>
    </row>
    <row r="137">
      <c r="A137" s="21" t="n"/>
      <c r="B137" s="16" t="n"/>
      <c r="C137" s="16" t="n"/>
      <c r="D137" s="22" t="n"/>
      <c r="E137" s="20" t="n"/>
      <c r="F137" s="20" t="n"/>
      <c r="G137" s="20" t="n"/>
      <c r="H137" s="23">
        <f>IF($B137="",0,$D137*$E137)</f>
        <v/>
      </c>
      <c r="I137" s="23">
        <f>IF($B137="",0,IFERROR($H137*INDEX(Config!$B$6:$B$8,MATCH($C137,Config!$A$6:$A$8,0)),0))</f>
        <v/>
      </c>
      <c r="J137" s="23">
        <f>IF($B137="",0,IFERROR($D137*INDEX(Config!$C$6:$C$8,MATCH($C137,Config!$A$6:$A$8,0)),0)+IFERROR(IF(AND(INDEX(Config!$E$6:$E$8,MATCH($C137,Config!$A$6:$A$8,0))&gt;0,$E137&lt;INDEX(Config!$E$6:$E$8,MATCH($C137,Config!$A$6:$A$8,0))),$D137*INDEX(Config!$D$6:$D$8,MATCH($C137,Config!$A$6:$A$8,0)),0),0))</f>
        <v/>
      </c>
      <c r="K137" s="23">
        <f>IF($B137="",0,$H137*Config!$B$15)</f>
        <v/>
      </c>
      <c r="L137" s="23">
        <f>IF($B137="",0,$D137*IFERROR(INDEX(Produtos!$C$5:$C$54,MATCH($B137,Produtos!$A$5:$A$54,0)),0))</f>
        <v/>
      </c>
      <c r="M137" s="23">
        <f>IF($B137="",0,$H137-$I137-$J137-$K137-$L137-$F137-$G137)</f>
        <v/>
      </c>
      <c r="N137" s="24">
        <f>IF(OR($B137="",$H137=0),0,$M137/$H137)</f>
        <v/>
      </c>
    </row>
    <row r="138">
      <c r="A138" s="21" t="n"/>
      <c r="B138" s="16" t="n"/>
      <c r="C138" s="16" t="n"/>
      <c r="D138" s="22" t="n"/>
      <c r="E138" s="20" t="n"/>
      <c r="F138" s="20" t="n"/>
      <c r="G138" s="20" t="n"/>
      <c r="H138" s="23">
        <f>IF($B138="",0,$D138*$E138)</f>
        <v/>
      </c>
      <c r="I138" s="23">
        <f>IF($B138="",0,IFERROR($H138*INDEX(Config!$B$6:$B$8,MATCH($C138,Config!$A$6:$A$8,0)),0))</f>
        <v/>
      </c>
      <c r="J138" s="23">
        <f>IF($B138="",0,IFERROR($D138*INDEX(Config!$C$6:$C$8,MATCH($C138,Config!$A$6:$A$8,0)),0)+IFERROR(IF(AND(INDEX(Config!$E$6:$E$8,MATCH($C138,Config!$A$6:$A$8,0))&gt;0,$E138&lt;INDEX(Config!$E$6:$E$8,MATCH($C138,Config!$A$6:$A$8,0))),$D138*INDEX(Config!$D$6:$D$8,MATCH($C138,Config!$A$6:$A$8,0)),0),0))</f>
        <v/>
      </c>
      <c r="K138" s="23">
        <f>IF($B138="",0,$H138*Config!$B$15)</f>
        <v/>
      </c>
      <c r="L138" s="23">
        <f>IF($B138="",0,$D138*IFERROR(INDEX(Produtos!$C$5:$C$54,MATCH($B138,Produtos!$A$5:$A$54,0)),0))</f>
        <v/>
      </c>
      <c r="M138" s="23">
        <f>IF($B138="",0,$H138-$I138-$J138-$K138-$L138-$F138-$G138)</f>
        <v/>
      </c>
      <c r="N138" s="24">
        <f>IF(OR($B138="",$H138=0),0,$M138/$H138)</f>
        <v/>
      </c>
    </row>
    <row r="139">
      <c r="A139" s="21" t="n"/>
      <c r="B139" s="16" t="n"/>
      <c r="C139" s="16" t="n"/>
      <c r="D139" s="22" t="n"/>
      <c r="E139" s="20" t="n"/>
      <c r="F139" s="20" t="n"/>
      <c r="G139" s="20" t="n"/>
      <c r="H139" s="23">
        <f>IF($B139="",0,$D139*$E139)</f>
        <v/>
      </c>
      <c r="I139" s="23">
        <f>IF($B139="",0,IFERROR($H139*INDEX(Config!$B$6:$B$8,MATCH($C139,Config!$A$6:$A$8,0)),0))</f>
        <v/>
      </c>
      <c r="J139" s="23">
        <f>IF($B139="",0,IFERROR($D139*INDEX(Config!$C$6:$C$8,MATCH($C139,Config!$A$6:$A$8,0)),0)+IFERROR(IF(AND(INDEX(Config!$E$6:$E$8,MATCH($C139,Config!$A$6:$A$8,0))&gt;0,$E139&lt;INDEX(Config!$E$6:$E$8,MATCH($C139,Config!$A$6:$A$8,0))),$D139*INDEX(Config!$D$6:$D$8,MATCH($C139,Config!$A$6:$A$8,0)),0),0))</f>
        <v/>
      </c>
      <c r="K139" s="23">
        <f>IF($B139="",0,$H139*Config!$B$15)</f>
        <v/>
      </c>
      <c r="L139" s="23">
        <f>IF($B139="",0,$D139*IFERROR(INDEX(Produtos!$C$5:$C$54,MATCH($B139,Produtos!$A$5:$A$54,0)),0))</f>
        <v/>
      </c>
      <c r="M139" s="23">
        <f>IF($B139="",0,$H139-$I139-$J139-$K139-$L139-$F139-$G139)</f>
        <v/>
      </c>
      <c r="N139" s="24">
        <f>IF(OR($B139="",$H139=0),0,$M139/$H139)</f>
        <v/>
      </c>
    </row>
    <row r="140">
      <c r="A140" s="21" t="n"/>
      <c r="B140" s="16" t="n"/>
      <c r="C140" s="16" t="n"/>
      <c r="D140" s="22" t="n"/>
      <c r="E140" s="20" t="n"/>
      <c r="F140" s="20" t="n"/>
      <c r="G140" s="20" t="n"/>
      <c r="H140" s="23">
        <f>IF($B140="",0,$D140*$E140)</f>
        <v/>
      </c>
      <c r="I140" s="23">
        <f>IF($B140="",0,IFERROR($H140*INDEX(Config!$B$6:$B$8,MATCH($C140,Config!$A$6:$A$8,0)),0))</f>
        <v/>
      </c>
      <c r="J140" s="23">
        <f>IF($B140="",0,IFERROR($D140*INDEX(Config!$C$6:$C$8,MATCH($C140,Config!$A$6:$A$8,0)),0)+IFERROR(IF(AND(INDEX(Config!$E$6:$E$8,MATCH($C140,Config!$A$6:$A$8,0))&gt;0,$E140&lt;INDEX(Config!$E$6:$E$8,MATCH($C140,Config!$A$6:$A$8,0))),$D140*INDEX(Config!$D$6:$D$8,MATCH($C140,Config!$A$6:$A$8,0)),0),0))</f>
        <v/>
      </c>
      <c r="K140" s="23">
        <f>IF($B140="",0,$H140*Config!$B$15)</f>
        <v/>
      </c>
      <c r="L140" s="23">
        <f>IF($B140="",0,$D140*IFERROR(INDEX(Produtos!$C$5:$C$54,MATCH($B140,Produtos!$A$5:$A$54,0)),0))</f>
        <v/>
      </c>
      <c r="M140" s="23">
        <f>IF($B140="",0,$H140-$I140-$J140-$K140-$L140-$F140-$G140)</f>
        <v/>
      </c>
      <c r="N140" s="24">
        <f>IF(OR($B140="",$H140=0),0,$M140/$H140)</f>
        <v/>
      </c>
    </row>
    <row r="141">
      <c r="A141" s="21" t="n"/>
      <c r="B141" s="16" t="n"/>
      <c r="C141" s="16" t="n"/>
      <c r="D141" s="22" t="n"/>
      <c r="E141" s="20" t="n"/>
      <c r="F141" s="20" t="n"/>
      <c r="G141" s="20" t="n"/>
      <c r="H141" s="23">
        <f>IF($B141="",0,$D141*$E141)</f>
        <v/>
      </c>
      <c r="I141" s="23">
        <f>IF($B141="",0,IFERROR($H141*INDEX(Config!$B$6:$B$8,MATCH($C141,Config!$A$6:$A$8,0)),0))</f>
        <v/>
      </c>
      <c r="J141" s="23">
        <f>IF($B141="",0,IFERROR($D141*INDEX(Config!$C$6:$C$8,MATCH($C141,Config!$A$6:$A$8,0)),0)+IFERROR(IF(AND(INDEX(Config!$E$6:$E$8,MATCH($C141,Config!$A$6:$A$8,0))&gt;0,$E141&lt;INDEX(Config!$E$6:$E$8,MATCH($C141,Config!$A$6:$A$8,0))),$D141*INDEX(Config!$D$6:$D$8,MATCH($C141,Config!$A$6:$A$8,0)),0),0))</f>
        <v/>
      </c>
      <c r="K141" s="23">
        <f>IF($B141="",0,$H141*Config!$B$15)</f>
        <v/>
      </c>
      <c r="L141" s="23">
        <f>IF($B141="",0,$D141*IFERROR(INDEX(Produtos!$C$5:$C$54,MATCH($B141,Produtos!$A$5:$A$54,0)),0))</f>
        <v/>
      </c>
      <c r="M141" s="23">
        <f>IF($B141="",0,$H141-$I141-$J141-$K141-$L141-$F141-$G141)</f>
        <v/>
      </c>
      <c r="N141" s="24">
        <f>IF(OR($B141="",$H141=0),0,$M141/$H141)</f>
        <v/>
      </c>
    </row>
    <row r="142">
      <c r="A142" s="21" t="n"/>
      <c r="B142" s="16" t="n"/>
      <c r="C142" s="16" t="n"/>
      <c r="D142" s="22" t="n"/>
      <c r="E142" s="20" t="n"/>
      <c r="F142" s="20" t="n"/>
      <c r="G142" s="20" t="n"/>
      <c r="H142" s="23">
        <f>IF($B142="",0,$D142*$E142)</f>
        <v/>
      </c>
      <c r="I142" s="23">
        <f>IF($B142="",0,IFERROR($H142*INDEX(Config!$B$6:$B$8,MATCH($C142,Config!$A$6:$A$8,0)),0))</f>
        <v/>
      </c>
      <c r="J142" s="23">
        <f>IF($B142="",0,IFERROR($D142*INDEX(Config!$C$6:$C$8,MATCH($C142,Config!$A$6:$A$8,0)),0)+IFERROR(IF(AND(INDEX(Config!$E$6:$E$8,MATCH($C142,Config!$A$6:$A$8,0))&gt;0,$E142&lt;INDEX(Config!$E$6:$E$8,MATCH($C142,Config!$A$6:$A$8,0))),$D142*INDEX(Config!$D$6:$D$8,MATCH($C142,Config!$A$6:$A$8,0)),0),0))</f>
        <v/>
      </c>
      <c r="K142" s="23">
        <f>IF($B142="",0,$H142*Config!$B$15)</f>
        <v/>
      </c>
      <c r="L142" s="23">
        <f>IF($B142="",0,$D142*IFERROR(INDEX(Produtos!$C$5:$C$54,MATCH($B142,Produtos!$A$5:$A$54,0)),0))</f>
        <v/>
      </c>
      <c r="M142" s="23">
        <f>IF($B142="",0,$H142-$I142-$J142-$K142-$L142-$F142-$G142)</f>
        <v/>
      </c>
      <c r="N142" s="24">
        <f>IF(OR($B142="",$H142=0),0,$M142/$H142)</f>
        <v/>
      </c>
    </row>
    <row r="143">
      <c r="A143" s="21" t="n"/>
      <c r="B143" s="16" t="n"/>
      <c r="C143" s="16" t="n"/>
      <c r="D143" s="22" t="n"/>
      <c r="E143" s="20" t="n"/>
      <c r="F143" s="20" t="n"/>
      <c r="G143" s="20" t="n"/>
      <c r="H143" s="23">
        <f>IF($B143="",0,$D143*$E143)</f>
        <v/>
      </c>
      <c r="I143" s="23">
        <f>IF($B143="",0,IFERROR($H143*INDEX(Config!$B$6:$B$8,MATCH($C143,Config!$A$6:$A$8,0)),0))</f>
        <v/>
      </c>
      <c r="J143" s="23">
        <f>IF($B143="",0,IFERROR($D143*INDEX(Config!$C$6:$C$8,MATCH($C143,Config!$A$6:$A$8,0)),0)+IFERROR(IF(AND(INDEX(Config!$E$6:$E$8,MATCH($C143,Config!$A$6:$A$8,0))&gt;0,$E143&lt;INDEX(Config!$E$6:$E$8,MATCH($C143,Config!$A$6:$A$8,0))),$D143*INDEX(Config!$D$6:$D$8,MATCH($C143,Config!$A$6:$A$8,0)),0),0))</f>
        <v/>
      </c>
      <c r="K143" s="23">
        <f>IF($B143="",0,$H143*Config!$B$15)</f>
        <v/>
      </c>
      <c r="L143" s="23">
        <f>IF($B143="",0,$D143*IFERROR(INDEX(Produtos!$C$5:$C$54,MATCH($B143,Produtos!$A$5:$A$54,0)),0))</f>
        <v/>
      </c>
      <c r="M143" s="23">
        <f>IF($B143="",0,$H143-$I143-$J143-$K143-$L143-$F143-$G143)</f>
        <v/>
      </c>
      <c r="N143" s="24">
        <f>IF(OR($B143="",$H143=0),0,$M143/$H143)</f>
        <v/>
      </c>
    </row>
    <row r="144">
      <c r="A144" s="21" t="n"/>
      <c r="B144" s="16" t="n"/>
      <c r="C144" s="16" t="n"/>
      <c r="D144" s="22" t="n"/>
      <c r="E144" s="20" t="n"/>
      <c r="F144" s="20" t="n"/>
      <c r="G144" s="20" t="n"/>
      <c r="H144" s="23">
        <f>IF($B144="",0,$D144*$E144)</f>
        <v/>
      </c>
      <c r="I144" s="23">
        <f>IF($B144="",0,IFERROR($H144*INDEX(Config!$B$6:$B$8,MATCH($C144,Config!$A$6:$A$8,0)),0))</f>
        <v/>
      </c>
      <c r="J144" s="23">
        <f>IF($B144="",0,IFERROR($D144*INDEX(Config!$C$6:$C$8,MATCH($C144,Config!$A$6:$A$8,0)),0)+IFERROR(IF(AND(INDEX(Config!$E$6:$E$8,MATCH($C144,Config!$A$6:$A$8,0))&gt;0,$E144&lt;INDEX(Config!$E$6:$E$8,MATCH($C144,Config!$A$6:$A$8,0))),$D144*INDEX(Config!$D$6:$D$8,MATCH($C144,Config!$A$6:$A$8,0)),0),0))</f>
        <v/>
      </c>
      <c r="K144" s="23">
        <f>IF($B144="",0,$H144*Config!$B$15)</f>
        <v/>
      </c>
      <c r="L144" s="23">
        <f>IF($B144="",0,$D144*IFERROR(INDEX(Produtos!$C$5:$C$54,MATCH($B144,Produtos!$A$5:$A$54,0)),0))</f>
        <v/>
      </c>
      <c r="M144" s="23">
        <f>IF($B144="",0,$H144-$I144-$J144-$K144-$L144-$F144-$G144)</f>
        <v/>
      </c>
      <c r="N144" s="24">
        <f>IF(OR($B144="",$H144=0),0,$M144/$H144)</f>
        <v/>
      </c>
    </row>
    <row r="145">
      <c r="A145" s="21" t="n"/>
      <c r="B145" s="16" t="n"/>
      <c r="C145" s="16" t="n"/>
      <c r="D145" s="22" t="n"/>
      <c r="E145" s="20" t="n"/>
      <c r="F145" s="20" t="n"/>
      <c r="G145" s="20" t="n"/>
      <c r="H145" s="23">
        <f>IF($B145="",0,$D145*$E145)</f>
        <v/>
      </c>
      <c r="I145" s="23">
        <f>IF($B145="",0,IFERROR($H145*INDEX(Config!$B$6:$B$8,MATCH($C145,Config!$A$6:$A$8,0)),0))</f>
        <v/>
      </c>
      <c r="J145" s="23">
        <f>IF($B145="",0,IFERROR($D145*INDEX(Config!$C$6:$C$8,MATCH($C145,Config!$A$6:$A$8,0)),0)+IFERROR(IF(AND(INDEX(Config!$E$6:$E$8,MATCH($C145,Config!$A$6:$A$8,0))&gt;0,$E145&lt;INDEX(Config!$E$6:$E$8,MATCH($C145,Config!$A$6:$A$8,0))),$D145*INDEX(Config!$D$6:$D$8,MATCH($C145,Config!$A$6:$A$8,0)),0),0))</f>
        <v/>
      </c>
      <c r="K145" s="23">
        <f>IF($B145="",0,$H145*Config!$B$15)</f>
        <v/>
      </c>
      <c r="L145" s="23">
        <f>IF($B145="",0,$D145*IFERROR(INDEX(Produtos!$C$5:$C$54,MATCH($B145,Produtos!$A$5:$A$54,0)),0))</f>
        <v/>
      </c>
      <c r="M145" s="23">
        <f>IF($B145="",0,$H145-$I145-$J145-$K145-$L145-$F145-$G145)</f>
        <v/>
      </c>
      <c r="N145" s="24">
        <f>IF(OR($B145="",$H145=0),0,$M145/$H145)</f>
        <v/>
      </c>
    </row>
    <row r="146">
      <c r="A146" s="21" t="n"/>
      <c r="B146" s="16" t="n"/>
      <c r="C146" s="16" t="n"/>
      <c r="D146" s="22" t="n"/>
      <c r="E146" s="20" t="n"/>
      <c r="F146" s="20" t="n"/>
      <c r="G146" s="20" t="n"/>
      <c r="H146" s="23">
        <f>IF($B146="",0,$D146*$E146)</f>
        <v/>
      </c>
      <c r="I146" s="23">
        <f>IF($B146="",0,IFERROR($H146*INDEX(Config!$B$6:$B$8,MATCH($C146,Config!$A$6:$A$8,0)),0))</f>
        <v/>
      </c>
      <c r="J146" s="23">
        <f>IF($B146="",0,IFERROR($D146*INDEX(Config!$C$6:$C$8,MATCH($C146,Config!$A$6:$A$8,0)),0)+IFERROR(IF(AND(INDEX(Config!$E$6:$E$8,MATCH($C146,Config!$A$6:$A$8,0))&gt;0,$E146&lt;INDEX(Config!$E$6:$E$8,MATCH($C146,Config!$A$6:$A$8,0))),$D146*INDEX(Config!$D$6:$D$8,MATCH($C146,Config!$A$6:$A$8,0)),0),0))</f>
        <v/>
      </c>
      <c r="K146" s="23">
        <f>IF($B146="",0,$H146*Config!$B$15)</f>
        <v/>
      </c>
      <c r="L146" s="23">
        <f>IF($B146="",0,$D146*IFERROR(INDEX(Produtos!$C$5:$C$54,MATCH($B146,Produtos!$A$5:$A$54,0)),0))</f>
        <v/>
      </c>
      <c r="M146" s="23">
        <f>IF($B146="",0,$H146-$I146-$J146-$K146-$L146-$F146-$G146)</f>
        <v/>
      </c>
      <c r="N146" s="24">
        <f>IF(OR($B146="",$H146=0),0,$M146/$H146)</f>
        <v/>
      </c>
    </row>
    <row r="147">
      <c r="A147" s="21" t="n"/>
      <c r="B147" s="16" t="n"/>
      <c r="C147" s="16" t="n"/>
      <c r="D147" s="22" t="n"/>
      <c r="E147" s="20" t="n"/>
      <c r="F147" s="20" t="n"/>
      <c r="G147" s="20" t="n"/>
      <c r="H147" s="23">
        <f>IF($B147="",0,$D147*$E147)</f>
        <v/>
      </c>
      <c r="I147" s="23">
        <f>IF($B147="",0,IFERROR($H147*INDEX(Config!$B$6:$B$8,MATCH($C147,Config!$A$6:$A$8,0)),0))</f>
        <v/>
      </c>
      <c r="J147" s="23">
        <f>IF($B147="",0,IFERROR($D147*INDEX(Config!$C$6:$C$8,MATCH($C147,Config!$A$6:$A$8,0)),0)+IFERROR(IF(AND(INDEX(Config!$E$6:$E$8,MATCH($C147,Config!$A$6:$A$8,0))&gt;0,$E147&lt;INDEX(Config!$E$6:$E$8,MATCH($C147,Config!$A$6:$A$8,0))),$D147*INDEX(Config!$D$6:$D$8,MATCH($C147,Config!$A$6:$A$8,0)),0),0))</f>
        <v/>
      </c>
      <c r="K147" s="23">
        <f>IF($B147="",0,$H147*Config!$B$15)</f>
        <v/>
      </c>
      <c r="L147" s="23">
        <f>IF($B147="",0,$D147*IFERROR(INDEX(Produtos!$C$5:$C$54,MATCH($B147,Produtos!$A$5:$A$54,0)),0))</f>
        <v/>
      </c>
      <c r="M147" s="23">
        <f>IF($B147="",0,$H147-$I147-$J147-$K147-$L147-$F147-$G147)</f>
        <v/>
      </c>
      <c r="N147" s="24">
        <f>IF(OR($B147="",$H147=0),0,$M147/$H147)</f>
        <v/>
      </c>
    </row>
    <row r="148">
      <c r="A148" s="21" t="n"/>
      <c r="B148" s="16" t="n"/>
      <c r="C148" s="16" t="n"/>
      <c r="D148" s="22" t="n"/>
      <c r="E148" s="20" t="n"/>
      <c r="F148" s="20" t="n"/>
      <c r="G148" s="20" t="n"/>
      <c r="H148" s="23">
        <f>IF($B148="",0,$D148*$E148)</f>
        <v/>
      </c>
      <c r="I148" s="23">
        <f>IF($B148="",0,IFERROR($H148*INDEX(Config!$B$6:$B$8,MATCH($C148,Config!$A$6:$A$8,0)),0))</f>
        <v/>
      </c>
      <c r="J148" s="23">
        <f>IF($B148="",0,IFERROR($D148*INDEX(Config!$C$6:$C$8,MATCH($C148,Config!$A$6:$A$8,0)),0)+IFERROR(IF(AND(INDEX(Config!$E$6:$E$8,MATCH($C148,Config!$A$6:$A$8,0))&gt;0,$E148&lt;INDEX(Config!$E$6:$E$8,MATCH($C148,Config!$A$6:$A$8,0))),$D148*INDEX(Config!$D$6:$D$8,MATCH($C148,Config!$A$6:$A$8,0)),0),0))</f>
        <v/>
      </c>
      <c r="K148" s="23">
        <f>IF($B148="",0,$H148*Config!$B$15)</f>
        <v/>
      </c>
      <c r="L148" s="23">
        <f>IF($B148="",0,$D148*IFERROR(INDEX(Produtos!$C$5:$C$54,MATCH($B148,Produtos!$A$5:$A$54,0)),0))</f>
        <v/>
      </c>
      <c r="M148" s="23">
        <f>IF($B148="",0,$H148-$I148-$J148-$K148-$L148-$F148-$G148)</f>
        <v/>
      </c>
      <c r="N148" s="24">
        <f>IF(OR($B148="",$H148=0),0,$M148/$H148)</f>
        <v/>
      </c>
    </row>
    <row r="149">
      <c r="A149" s="21" t="n"/>
      <c r="B149" s="16" t="n"/>
      <c r="C149" s="16" t="n"/>
      <c r="D149" s="22" t="n"/>
      <c r="E149" s="20" t="n"/>
      <c r="F149" s="20" t="n"/>
      <c r="G149" s="20" t="n"/>
      <c r="H149" s="23">
        <f>IF($B149="",0,$D149*$E149)</f>
        <v/>
      </c>
      <c r="I149" s="23">
        <f>IF($B149="",0,IFERROR($H149*INDEX(Config!$B$6:$B$8,MATCH($C149,Config!$A$6:$A$8,0)),0))</f>
        <v/>
      </c>
      <c r="J149" s="23">
        <f>IF($B149="",0,IFERROR($D149*INDEX(Config!$C$6:$C$8,MATCH($C149,Config!$A$6:$A$8,0)),0)+IFERROR(IF(AND(INDEX(Config!$E$6:$E$8,MATCH($C149,Config!$A$6:$A$8,0))&gt;0,$E149&lt;INDEX(Config!$E$6:$E$8,MATCH($C149,Config!$A$6:$A$8,0))),$D149*INDEX(Config!$D$6:$D$8,MATCH($C149,Config!$A$6:$A$8,0)),0),0))</f>
        <v/>
      </c>
      <c r="K149" s="23">
        <f>IF($B149="",0,$H149*Config!$B$15)</f>
        <v/>
      </c>
      <c r="L149" s="23">
        <f>IF($B149="",0,$D149*IFERROR(INDEX(Produtos!$C$5:$C$54,MATCH($B149,Produtos!$A$5:$A$54,0)),0))</f>
        <v/>
      </c>
      <c r="M149" s="23">
        <f>IF($B149="",0,$H149-$I149-$J149-$K149-$L149-$F149-$G149)</f>
        <v/>
      </c>
      <c r="N149" s="24">
        <f>IF(OR($B149="",$H149=0),0,$M149/$H149)</f>
        <v/>
      </c>
    </row>
    <row r="150">
      <c r="A150" s="21" t="n"/>
      <c r="B150" s="16" t="n"/>
      <c r="C150" s="16" t="n"/>
      <c r="D150" s="22" t="n"/>
      <c r="E150" s="20" t="n"/>
      <c r="F150" s="20" t="n"/>
      <c r="G150" s="20" t="n"/>
      <c r="H150" s="23">
        <f>IF($B150="",0,$D150*$E150)</f>
        <v/>
      </c>
      <c r="I150" s="23">
        <f>IF($B150="",0,IFERROR($H150*INDEX(Config!$B$6:$B$8,MATCH($C150,Config!$A$6:$A$8,0)),0))</f>
        <v/>
      </c>
      <c r="J150" s="23">
        <f>IF($B150="",0,IFERROR($D150*INDEX(Config!$C$6:$C$8,MATCH($C150,Config!$A$6:$A$8,0)),0)+IFERROR(IF(AND(INDEX(Config!$E$6:$E$8,MATCH($C150,Config!$A$6:$A$8,0))&gt;0,$E150&lt;INDEX(Config!$E$6:$E$8,MATCH($C150,Config!$A$6:$A$8,0))),$D150*INDEX(Config!$D$6:$D$8,MATCH($C150,Config!$A$6:$A$8,0)),0),0))</f>
        <v/>
      </c>
      <c r="K150" s="23">
        <f>IF($B150="",0,$H150*Config!$B$15)</f>
        <v/>
      </c>
      <c r="L150" s="23">
        <f>IF($B150="",0,$D150*IFERROR(INDEX(Produtos!$C$5:$C$54,MATCH($B150,Produtos!$A$5:$A$54,0)),0))</f>
        <v/>
      </c>
      <c r="M150" s="23">
        <f>IF($B150="",0,$H150-$I150-$J150-$K150-$L150-$F150-$G150)</f>
        <v/>
      </c>
      <c r="N150" s="24">
        <f>IF(OR($B150="",$H150=0),0,$M150/$H150)</f>
        <v/>
      </c>
    </row>
    <row r="151">
      <c r="A151" s="21" t="n"/>
      <c r="B151" s="16" t="n"/>
      <c r="C151" s="16" t="n"/>
      <c r="D151" s="22" t="n"/>
      <c r="E151" s="20" t="n"/>
      <c r="F151" s="20" t="n"/>
      <c r="G151" s="20" t="n"/>
      <c r="H151" s="23">
        <f>IF($B151="",0,$D151*$E151)</f>
        <v/>
      </c>
      <c r="I151" s="23">
        <f>IF($B151="",0,IFERROR($H151*INDEX(Config!$B$6:$B$8,MATCH($C151,Config!$A$6:$A$8,0)),0))</f>
        <v/>
      </c>
      <c r="J151" s="23">
        <f>IF($B151="",0,IFERROR($D151*INDEX(Config!$C$6:$C$8,MATCH($C151,Config!$A$6:$A$8,0)),0)+IFERROR(IF(AND(INDEX(Config!$E$6:$E$8,MATCH($C151,Config!$A$6:$A$8,0))&gt;0,$E151&lt;INDEX(Config!$E$6:$E$8,MATCH($C151,Config!$A$6:$A$8,0))),$D151*INDEX(Config!$D$6:$D$8,MATCH($C151,Config!$A$6:$A$8,0)),0),0))</f>
        <v/>
      </c>
      <c r="K151" s="23">
        <f>IF($B151="",0,$H151*Config!$B$15)</f>
        <v/>
      </c>
      <c r="L151" s="23">
        <f>IF($B151="",0,$D151*IFERROR(INDEX(Produtos!$C$5:$C$54,MATCH($B151,Produtos!$A$5:$A$54,0)),0))</f>
        <v/>
      </c>
      <c r="M151" s="23">
        <f>IF($B151="",0,$H151-$I151-$J151-$K151-$L151-$F151-$G151)</f>
        <v/>
      </c>
      <c r="N151" s="24">
        <f>IF(OR($B151="",$H151=0),0,$M151/$H151)</f>
        <v/>
      </c>
    </row>
    <row r="152">
      <c r="A152" s="21" t="n"/>
      <c r="B152" s="16" t="n"/>
      <c r="C152" s="16" t="n"/>
      <c r="D152" s="22" t="n"/>
      <c r="E152" s="20" t="n"/>
      <c r="F152" s="20" t="n"/>
      <c r="G152" s="20" t="n"/>
      <c r="H152" s="23">
        <f>IF($B152="",0,$D152*$E152)</f>
        <v/>
      </c>
      <c r="I152" s="23">
        <f>IF($B152="",0,IFERROR($H152*INDEX(Config!$B$6:$B$8,MATCH($C152,Config!$A$6:$A$8,0)),0))</f>
        <v/>
      </c>
      <c r="J152" s="23">
        <f>IF($B152="",0,IFERROR($D152*INDEX(Config!$C$6:$C$8,MATCH($C152,Config!$A$6:$A$8,0)),0)+IFERROR(IF(AND(INDEX(Config!$E$6:$E$8,MATCH($C152,Config!$A$6:$A$8,0))&gt;0,$E152&lt;INDEX(Config!$E$6:$E$8,MATCH($C152,Config!$A$6:$A$8,0))),$D152*INDEX(Config!$D$6:$D$8,MATCH($C152,Config!$A$6:$A$8,0)),0),0))</f>
        <v/>
      </c>
      <c r="K152" s="23">
        <f>IF($B152="",0,$H152*Config!$B$15)</f>
        <v/>
      </c>
      <c r="L152" s="23">
        <f>IF($B152="",0,$D152*IFERROR(INDEX(Produtos!$C$5:$C$54,MATCH($B152,Produtos!$A$5:$A$54,0)),0))</f>
        <v/>
      </c>
      <c r="M152" s="23">
        <f>IF($B152="",0,$H152-$I152-$J152-$K152-$L152-$F152-$G152)</f>
        <v/>
      </c>
      <c r="N152" s="24">
        <f>IF(OR($B152="",$H152=0),0,$M152/$H152)</f>
        <v/>
      </c>
    </row>
    <row r="153">
      <c r="A153" s="21" t="n"/>
      <c r="B153" s="16" t="n"/>
      <c r="C153" s="16" t="n"/>
      <c r="D153" s="22" t="n"/>
      <c r="E153" s="20" t="n"/>
      <c r="F153" s="20" t="n"/>
      <c r="G153" s="20" t="n"/>
      <c r="H153" s="23">
        <f>IF($B153="",0,$D153*$E153)</f>
        <v/>
      </c>
      <c r="I153" s="23">
        <f>IF($B153="",0,IFERROR($H153*INDEX(Config!$B$6:$B$8,MATCH($C153,Config!$A$6:$A$8,0)),0))</f>
        <v/>
      </c>
      <c r="J153" s="23">
        <f>IF($B153="",0,IFERROR($D153*INDEX(Config!$C$6:$C$8,MATCH($C153,Config!$A$6:$A$8,0)),0)+IFERROR(IF(AND(INDEX(Config!$E$6:$E$8,MATCH($C153,Config!$A$6:$A$8,0))&gt;0,$E153&lt;INDEX(Config!$E$6:$E$8,MATCH($C153,Config!$A$6:$A$8,0))),$D153*INDEX(Config!$D$6:$D$8,MATCH($C153,Config!$A$6:$A$8,0)),0),0))</f>
        <v/>
      </c>
      <c r="K153" s="23">
        <f>IF($B153="",0,$H153*Config!$B$15)</f>
        <v/>
      </c>
      <c r="L153" s="23">
        <f>IF($B153="",0,$D153*IFERROR(INDEX(Produtos!$C$5:$C$54,MATCH($B153,Produtos!$A$5:$A$54,0)),0))</f>
        <v/>
      </c>
      <c r="M153" s="23">
        <f>IF($B153="",0,$H153-$I153-$J153-$K153-$L153-$F153-$G153)</f>
        <v/>
      </c>
      <c r="N153" s="24">
        <f>IF(OR($B153="",$H153=0),0,$M153/$H153)</f>
        <v/>
      </c>
    </row>
    <row r="154">
      <c r="A154" s="21" t="n"/>
      <c r="B154" s="16" t="n"/>
      <c r="C154" s="16" t="n"/>
      <c r="D154" s="22" t="n"/>
      <c r="E154" s="20" t="n"/>
      <c r="F154" s="20" t="n"/>
      <c r="G154" s="20" t="n"/>
      <c r="H154" s="23">
        <f>IF($B154="",0,$D154*$E154)</f>
        <v/>
      </c>
      <c r="I154" s="23">
        <f>IF($B154="",0,IFERROR($H154*INDEX(Config!$B$6:$B$8,MATCH($C154,Config!$A$6:$A$8,0)),0))</f>
        <v/>
      </c>
      <c r="J154" s="23">
        <f>IF($B154="",0,IFERROR($D154*INDEX(Config!$C$6:$C$8,MATCH($C154,Config!$A$6:$A$8,0)),0)+IFERROR(IF(AND(INDEX(Config!$E$6:$E$8,MATCH($C154,Config!$A$6:$A$8,0))&gt;0,$E154&lt;INDEX(Config!$E$6:$E$8,MATCH($C154,Config!$A$6:$A$8,0))),$D154*INDEX(Config!$D$6:$D$8,MATCH($C154,Config!$A$6:$A$8,0)),0),0))</f>
        <v/>
      </c>
      <c r="K154" s="23">
        <f>IF($B154="",0,$H154*Config!$B$15)</f>
        <v/>
      </c>
      <c r="L154" s="23">
        <f>IF($B154="",0,$D154*IFERROR(INDEX(Produtos!$C$5:$C$54,MATCH($B154,Produtos!$A$5:$A$54,0)),0))</f>
        <v/>
      </c>
      <c r="M154" s="23">
        <f>IF($B154="",0,$H154-$I154-$J154-$K154-$L154-$F154-$G154)</f>
        <v/>
      </c>
      <c r="N154" s="24">
        <f>IF(OR($B154="",$H154=0),0,$M154/$H154)</f>
        <v/>
      </c>
    </row>
    <row r="155">
      <c r="A155" s="21" t="n"/>
      <c r="B155" s="16" t="n"/>
      <c r="C155" s="16" t="n"/>
      <c r="D155" s="22" t="n"/>
      <c r="E155" s="20" t="n"/>
      <c r="F155" s="20" t="n"/>
      <c r="G155" s="20" t="n"/>
      <c r="H155" s="23">
        <f>IF($B155="",0,$D155*$E155)</f>
        <v/>
      </c>
      <c r="I155" s="23">
        <f>IF($B155="",0,IFERROR($H155*INDEX(Config!$B$6:$B$8,MATCH($C155,Config!$A$6:$A$8,0)),0))</f>
        <v/>
      </c>
      <c r="J155" s="23">
        <f>IF($B155="",0,IFERROR($D155*INDEX(Config!$C$6:$C$8,MATCH($C155,Config!$A$6:$A$8,0)),0)+IFERROR(IF(AND(INDEX(Config!$E$6:$E$8,MATCH($C155,Config!$A$6:$A$8,0))&gt;0,$E155&lt;INDEX(Config!$E$6:$E$8,MATCH($C155,Config!$A$6:$A$8,0))),$D155*INDEX(Config!$D$6:$D$8,MATCH($C155,Config!$A$6:$A$8,0)),0),0))</f>
        <v/>
      </c>
      <c r="K155" s="23">
        <f>IF($B155="",0,$H155*Config!$B$15)</f>
        <v/>
      </c>
      <c r="L155" s="23">
        <f>IF($B155="",0,$D155*IFERROR(INDEX(Produtos!$C$5:$C$54,MATCH($B155,Produtos!$A$5:$A$54,0)),0))</f>
        <v/>
      </c>
      <c r="M155" s="23">
        <f>IF($B155="",0,$H155-$I155-$J155-$K155-$L155-$F155-$G155)</f>
        <v/>
      </c>
      <c r="N155" s="24">
        <f>IF(OR($B155="",$H155=0),0,$M155/$H155)</f>
        <v/>
      </c>
    </row>
    <row r="156">
      <c r="A156" s="21" t="n"/>
      <c r="B156" s="16" t="n"/>
      <c r="C156" s="16" t="n"/>
      <c r="D156" s="22" t="n"/>
      <c r="E156" s="20" t="n"/>
      <c r="F156" s="20" t="n"/>
      <c r="G156" s="20" t="n"/>
      <c r="H156" s="23">
        <f>IF($B156="",0,$D156*$E156)</f>
        <v/>
      </c>
      <c r="I156" s="23">
        <f>IF($B156="",0,IFERROR($H156*INDEX(Config!$B$6:$B$8,MATCH($C156,Config!$A$6:$A$8,0)),0))</f>
        <v/>
      </c>
      <c r="J156" s="23">
        <f>IF($B156="",0,IFERROR($D156*INDEX(Config!$C$6:$C$8,MATCH($C156,Config!$A$6:$A$8,0)),0)+IFERROR(IF(AND(INDEX(Config!$E$6:$E$8,MATCH($C156,Config!$A$6:$A$8,0))&gt;0,$E156&lt;INDEX(Config!$E$6:$E$8,MATCH($C156,Config!$A$6:$A$8,0))),$D156*INDEX(Config!$D$6:$D$8,MATCH($C156,Config!$A$6:$A$8,0)),0),0))</f>
        <v/>
      </c>
      <c r="K156" s="23">
        <f>IF($B156="",0,$H156*Config!$B$15)</f>
        <v/>
      </c>
      <c r="L156" s="23">
        <f>IF($B156="",0,$D156*IFERROR(INDEX(Produtos!$C$5:$C$54,MATCH($B156,Produtos!$A$5:$A$54,0)),0))</f>
        <v/>
      </c>
      <c r="M156" s="23">
        <f>IF($B156="",0,$H156-$I156-$J156-$K156-$L156-$F156-$G156)</f>
        <v/>
      </c>
      <c r="N156" s="24">
        <f>IF(OR($B156="",$H156=0),0,$M156/$H156)</f>
        <v/>
      </c>
    </row>
    <row r="157">
      <c r="A157" s="21" t="n"/>
      <c r="B157" s="16" t="n"/>
      <c r="C157" s="16" t="n"/>
      <c r="D157" s="22" t="n"/>
      <c r="E157" s="20" t="n"/>
      <c r="F157" s="20" t="n"/>
      <c r="G157" s="20" t="n"/>
      <c r="H157" s="23">
        <f>IF($B157="",0,$D157*$E157)</f>
        <v/>
      </c>
      <c r="I157" s="23">
        <f>IF($B157="",0,IFERROR($H157*INDEX(Config!$B$6:$B$8,MATCH($C157,Config!$A$6:$A$8,0)),0))</f>
        <v/>
      </c>
      <c r="J157" s="23">
        <f>IF($B157="",0,IFERROR($D157*INDEX(Config!$C$6:$C$8,MATCH($C157,Config!$A$6:$A$8,0)),0)+IFERROR(IF(AND(INDEX(Config!$E$6:$E$8,MATCH($C157,Config!$A$6:$A$8,0))&gt;0,$E157&lt;INDEX(Config!$E$6:$E$8,MATCH($C157,Config!$A$6:$A$8,0))),$D157*INDEX(Config!$D$6:$D$8,MATCH($C157,Config!$A$6:$A$8,0)),0),0))</f>
        <v/>
      </c>
      <c r="K157" s="23">
        <f>IF($B157="",0,$H157*Config!$B$15)</f>
        <v/>
      </c>
      <c r="L157" s="23">
        <f>IF($B157="",0,$D157*IFERROR(INDEX(Produtos!$C$5:$C$54,MATCH($B157,Produtos!$A$5:$A$54,0)),0))</f>
        <v/>
      </c>
      <c r="M157" s="23">
        <f>IF($B157="",0,$H157-$I157-$J157-$K157-$L157-$F157-$G157)</f>
        <v/>
      </c>
      <c r="N157" s="24">
        <f>IF(OR($B157="",$H157=0),0,$M157/$H157)</f>
        <v/>
      </c>
    </row>
    <row r="158">
      <c r="A158" s="21" t="n"/>
      <c r="B158" s="16" t="n"/>
      <c r="C158" s="16" t="n"/>
      <c r="D158" s="22" t="n"/>
      <c r="E158" s="20" t="n"/>
      <c r="F158" s="20" t="n"/>
      <c r="G158" s="20" t="n"/>
      <c r="H158" s="23">
        <f>IF($B158="",0,$D158*$E158)</f>
        <v/>
      </c>
      <c r="I158" s="23">
        <f>IF($B158="",0,IFERROR($H158*INDEX(Config!$B$6:$B$8,MATCH($C158,Config!$A$6:$A$8,0)),0))</f>
        <v/>
      </c>
      <c r="J158" s="23">
        <f>IF($B158="",0,IFERROR($D158*INDEX(Config!$C$6:$C$8,MATCH($C158,Config!$A$6:$A$8,0)),0)+IFERROR(IF(AND(INDEX(Config!$E$6:$E$8,MATCH($C158,Config!$A$6:$A$8,0))&gt;0,$E158&lt;INDEX(Config!$E$6:$E$8,MATCH($C158,Config!$A$6:$A$8,0))),$D158*INDEX(Config!$D$6:$D$8,MATCH($C158,Config!$A$6:$A$8,0)),0),0))</f>
        <v/>
      </c>
      <c r="K158" s="23">
        <f>IF($B158="",0,$H158*Config!$B$15)</f>
        <v/>
      </c>
      <c r="L158" s="23">
        <f>IF($B158="",0,$D158*IFERROR(INDEX(Produtos!$C$5:$C$54,MATCH($B158,Produtos!$A$5:$A$54,0)),0))</f>
        <v/>
      </c>
      <c r="M158" s="23">
        <f>IF($B158="",0,$H158-$I158-$J158-$K158-$L158-$F158-$G158)</f>
        <v/>
      </c>
      <c r="N158" s="24">
        <f>IF(OR($B158="",$H158=0),0,$M158/$H158)</f>
        <v/>
      </c>
    </row>
    <row r="159">
      <c r="A159" s="21" t="n"/>
      <c r="B159" s="16" t="n"/>
      <c r="C159" s="16" t="n"/>
      <c r="D159" s="22" t="n"/>
      <c r="E159" s="20" t="n"/>
      <c r="F159" s="20" t="n"/>
      <c r="G159" s="20" t="n"/>
      <c r="H159" s="23">
        <f>IF($B159="",0,$D159*$E159)</f>
        <v/>
      </c>
      <c r="I159" s="23">
        <f>IF($B159="",0,IFERROR($H159*INDEX(Config!$B$6:$B$8,MATCH($C159,Config!$A$6:$A$8,0)),0))</f>
        <v/>
      </c>
      <c r="J159" s="23">
        <f>IF($B159="",0,IFERROR($D159*INDEX(Config!$C$6:$C$8,MATCH($C159,Config!$A$6:$A$8,0)),0)+IFERROR(IF(AND(INDEX(Config!$E$6:$E$8,MATCH($C159,Config!$A$6:$A$8,0))&gt;0,$E159&lt;INDEX(Config!$E$6:$E$8,MATCH($C159,Config!$A$6:$A$8,0))),$D159*INDEX(Config!$D$6:$D$8,MATCH($C159,Config!$A$6:$A$8,0)),0),0))</f>
        <v/>
      </c>
      <c r="K159" s="23">
        <f>IF($B159="",0,$H159*Config!$B$15)</f>
        <v/>
      </c>
      <c r="L159" s="23">
        <f>IF($B159="",0,$D159*IFERROR(INDEX(Produtos!$C$5:$C$54,MATCH($B159,Produtos!$A$5:$A$54,0)),0))</f>
        <v/>
      </c>
      <c r="M159" s="23">
        <f>IF($B159="",0,$H159-$I159-$J159-$K159-$L159-$F159-$G159)</f>
        <v/>
      </c>
      <c r="N159" s="24">
        <f>IF(OR($B159="",$H159=0),0,$M159/$H159)</f>
        <v/>
      </c>
    </row>
    <row r="160">
      <c r="A160" s="21" t="n"/>
      <c r="B160" s="16" t="n"/>
      <c r="C160" s="16" t="n"/>
      <c r="D160" s="22" t="n"/>
      <c r="E160" s="20" t="n"/>
      <c r="F160" s="20" t="n"/>
      <c r="G160" s="20" t="n"/>
      <c r="H160" s="23">
        <f>IF($B160="",0,$D160*$E160)</f>
        <v/>
      </c>
      <c r="I160" s="23">
        <f>IF($B160="",0,IFERROR($H160*INDEX(Config!$B$6:$B$8,MATCH($C160,Config!$A$6:$A$8,0)),0))</f>
        <v/>
      </c>
      <c r="J160" s="23">
        <f>IF($B160="",0,IFERROR($D160*INDEX(Config!$C$6:$C$8,MATCH($C160,Config!$A$6:$A$8,0)),0)+IFERROR(IF(AND(INDEX(Config!$E$6:$E$8,MATCH($C160,Config!$A$6:$A$8,0))&gt;0,$E160&lt;INDEX(Config!$E$6:$E$8,MATCH($C160,Config!$A$6:$A$8,0))),$D160*INDEX(Config!$D$6:$D$8,MATCH($C160,Config!$A$6:$A$8,0)),0),0))</f>
        <v/>
      </c>
      <c r="K160" s="23">
        <f>IF($B160="",0,$H160*Config!$B$15)</f>
        <v/>
      </c>
      <c r="L160" s="23">
        <f>IF($B160="",0,$D160*IFERROR(INDEX(Produtos!$C$5:$C$54,MATCH($B160,Produtos!$A$5:$A$54,0)),0))</f>
        <v/>
      </c>
      <c r="M160" s="23">
        <f>IF($B160="",0,$H160-$I160-$J160-$K160-$L160-$F160-$G160)</f>
        <v/>
      </c>
      <c r="N160" s="24">
        <f>IF(OR($B160="",$H160=0),0,$M160/$H160)</f>
        <v/>
      </c>
    </row>
    <row r="161">
      <c r="A161" s="21" t="n"/>
      <c r="B161" s="16" t="n"/>
      <c r="C161" s="16" t="n"/>
      <c r="D161" s="22" t="n"/>
      <c r="E161" s="20" t="n"/>
      <c r="F161" s="20" t="n"/>
      <c r="G161" s="20" t="n"/>
      <c r="H161" s="23">
        <f>IF($B161="",0,$D161*$E161)</f>
        <v/>
      </c>
      <c r="I161" s="23">
        <f>IF($B161="",0,IFERROR($H161*INDEX(Config!$B$6:$B$8,MATCH($C161,Config!$A$6:$A$8,0)),0))</f>
        <v/>
      </c>
      <c r="J161" s="23">
        <f>IF($B161="",0,IFERROR($D161*INDEX(Config!$C$6:$C$8,MATCH($C161,Config!$A$6:$A$8,0)),0)+IFERROR(IF(AND(INDEX(Config!$E$6:$E$8,MATCH($C161,Config!$A$6:$A$8,0))&gt;0,$E161&lt;INDEX(Config!$E$6:$E$8,MATCH($C161,Config!$A$6:$A$8,0))),$D161*INDEX(Config!$D$6:$D$8,MATCH($C161,Config!$A$6:$A$8,0)),0),0))</f>
        <v/>
      </c>
      <c r="K161" s="23">
        <f>IF($B161="",0,$H161*Config!$B$15)</f>
        <v/>
      </c>
      <c r="L161" s="23">
        <f>IF($B161="",0,$D161*IFERROR(INDEX(Produtos!$C$5:$C$54,MATCH($B161,Produtos!$A$5:$A$54,0)),0))</f>
        <v/>
      </c>
      <c r="M161" s="23">
        <f>IF($B161="",0,$H161-$I161-$J161-$K161-$L161-$F161-$G161)</f>
        <v/>
      </c>
      <c r="N161" s="24">
        <f>IF(OR($B161="",$H161=0),0,$M161/$H161)</f>
        <v/>
      </c>
    </row>
    <row r="162">
      <c r="A162" s="21" t="n"/>
      <c r="B162" s="16" t="n"/>
      <c r="C162" s="16" t="n"/>
      <c r="D162" s="22" t="n"/>
      <c r="E162" s="20" t="n"/>
      <c r="F162" s="20" t="n"/>
      <c r="G162" s="20" t="n"/>
      <c r="H162" s="23">
        <f>IF($B162="",0,$D162*$E162)</f>
        <v/>
      </c>
      <c r="I162" s="23">
        <f>IF($B162="",0,IFERROR($H162*INDEX(Config!$B$6:$B$8,MATCH($C162,Config!$A$6:$A$8,0)),0))</f>
        <v/>
      </c>
      <c r="J162" s="23">
        <f>IF($B162="",0,IFERROR($D162*INDEX(Config!$C$6:$C$8,MATCH($C162,Config!$A$6:$A$8,0)),0)+IFERROR(IF(AND(INDEX(Config!$E$6:$E$8,MATCH($C162,Config!$A$6:$A$8,0))&gt;0,$E162&lt;INDEX(Config!$E$6:$E$8,MATCH($C162,Config!$A$6:$A$8,0))),$D162*INDEX(Config!$D$6:$D$8,MATCH($C162,Config!$A$6:$A$8,0)),0),0))</f>
        <v/>
      </c>
      <c r="K162" s="23">
        <f>IF($B162="",0,$H162*Config!$B$15)</f>
        <v/>
      </c>
      <c r="L162" s="23">
        <f>IF($B162="",0,$D162*IFERROR(INDEX(Produtos!$C$5:$C$54,MATCH($B162,Produtos!$A$5:$A$54,0)),0))</f>
        <v/>
      </c>
      <c r="M162" s="23">
        <f>IF($B162="",0,$H162-$I162-$J162-$K162-$L162-$F162-$G162)</f>
        <v/>
      </c>
      <c r="N162" s="24">
        <f>IF(OR($B162="",$H162=0),0,$M162/$H162)</f>
        <v/>
      </c>
    </row>
    <row r="163">
      <c r="A163" s="21" t="n"/>
      <c r="B163" s="16" t="n"/>
      <c r="C163" s="16" t="n"/>
      <c r="D163" s="22" t="n"/>
      <c r="E163" s="20" t="n"/>
      <c r="F163" s="20" t="n"/>
      <c r="G163" s="20" t="n"/>
      <c r="H163" s="23">
        <f>IF($B163="",0,$D163*$E163)</f>
        <v/>
      </c>
      <c r="I163" s="23">
        <f>IF($B163="",0,IFERROR($H163*INDEX(Config!$B$6:$B$8,MATCH($C163,Config!$A$6:$A$8,0)),0))</f>
        <v/>
      </c>
      <c r="J163" s="23">
        <f>IF($B163="",0,IFERROR($D163*INDEX(Config!$C$6:$C$8,MATCH($C163,Config!$A$6:$A$8,0)),0)+IFERROR(IF(AND(INDEX(Config!$E$6:$E$8,MATCH($C163,Config!$A$6:$A$8,0))&gt;0,$E163&lt;INDEX(Config!$E$6:$E$8,MATCH($C163,Config!$A$6:$A$8,0))),$D163*INDEX(Config!$D$6:$D$8,MATCH($C163,Config!$A$6:$A$8,0)),0),0))</f>
        <v/>
      </c>
      <c r="K163" s="23">
        <f>IF($B163="",0,$H163*Config!$B$15)</f>
        <v/>
      </c>
      <c r="L163" s="23">
        <f>IF($B163="",0,$D163*IFERROR(INDEX(Produtos!$C$5:$C$54,MATCH($B163,Produtos!$A$5:$A$54,0)),0))</f>
        <v/>
      </c>
      <c r="M163" s="23">
        <f>IF($B163="",0,$H163-$I163-$J163-$K163-$L163-$F163-$G163)</f>
        <v/>
      </c>
      <c r="N163" s="24">
        <f>IF(OR($B163="",$H163=0),0,$M163/$H163)</f>
        <v/>
      </c>
    </row>
    <row r="164">
      <c r="A164" s="21" t="n"/>
      <c r="B164" s="16" t="n"/>
      <c r="C164" s="16" t="n"/>
      <c r="D164" s="22" t="n"/>
      <c r="E164" s="20" t="n"/>
      <c r="F164" s="20" t="n"/>
      <c r="G164" s="20" t="n"/>
      <c r="H164" s="23">
        <f>IF($B164="",0,$D164*$E164)</f>
        <v/>
      </c>
      <c r="I164" s="23">
        <f>IF($B164="",0,IFERROR($H164*INDEX(Config!$B$6:$B$8,MATCH($C164,Config!$A$6:$A$8,0)),0))</f>
        <v/>
      </c>
      <c r="J164" s="23">
        <f>IF($B164="",0,IFERROR($D164*INDEX(Config!$C$6:$C$8,MATCH($C164,Config!$A$6:$A$8,0)),0)+IFERROR(IF(AND(INDEX(Config!$E$6:$E$8,MATCH($C164,Config!$A$6:$A$8,0))&gt;0,$E164&lt;INDEX(Config!$E$6:$E$8,MATCH($C164,Config!$A$6:$A$8,0))),$D164*INDEX(Config!$D$6:$D$8,MATCH($C164,Config!$A$6:$A$8,0)),0),0))</f>
        <v/>
      </c>
      <c r="K164" s="23">
        <f>IF($B164="",0,$H164*Config!$B$15)</f>
        <v/>
      </c>
      <c r="L164" s="23">
        <f>IF($B164="",0,$D164*IFERROR(INDEX(Produtos!$C$5:$C$54,MATCH($B164,Produtos!$A$5:$A$54,0)),0))</f>
        <v/>
      </c>
      <c r="M164" s="23">
        <f>IF($B164="",0,$H164-$I164-$J164-$K164-$L164-$F164-$G164)</f>
        <v/>
      </c>
      <c r="N164" s="24">
        <f>IF(OR($B164="",$H164=0),0,$M164/$H164)</f>
        <v/>
      </c>
    </row>
    <row r="165">
      <c r="A165" s="21" t="n"/>
      <c r="B165" s="16" t="n"/>
      <c r="C165" s="16" t="n"/>
      <c r="D165" s="22" t="n"/>
      <c r="E165" s="20" t="n"/>
      <c r="F165" s="20" t="n"/>
      <c r="G165" s="20" t="n"/>
      <c r="H165" s="23">
        <f>IF($B165="",0,$D165*$E165)</f>
        <v/>
      </c>
      <c r="I165" s="23">
        <f>IF($B165="",0,IFERROR($H165*INDEX(Config!$B$6:$B$8,MATCH($C165,Config!$A$6:$A$8,0)),0))</f>
        <v/>
      </c>
      <c r="J165" s="23">
        <f>IF($B165="",0,IFERROR($D165*INDEX(Config!$C$6:$C$8,MATCH($C165,Config!$A$6:$A$8,0)),0)+IFERROR(IF(AND(INDEX(Config!$E$6:$E$8,MATCH($C165,Config!$A$6:$A$8,0))&gt;0,$E165&lt;INDEX(Config!$E$6:$E$8,MATCH($C165,Config!$A$6:$A$8,0))),$D165*INDEX(Config!$D$6:$D$8,MATCH($C165,Config!$A$6:$A$8,0)),0),0))</f>
        <v/>
      </c>
      <c r="K165" s="23">
        <f>IF($B165="",0,$H165*Config!$B$15)</f>
        <v/>
      </c>
      <c r="L165" s="23">
        <f>IF($B165="",0,$D165*IFERROR(INDEX(Produtos!$C$5:$C$54,MATCH($B165,Produtos!$A$5:$A$54,0)),0))</f>
        <v/>
      </c>
      <c r="M165" s="23">
        <f>IF($B165="",0,$H165-$I165-$J165-$K165-$L165-$F165-$G165)</f>
        <v/>
      </c>
      <c r="N165" s="24">
        <f>IF(OR($B165="",$H165=0),0,$M165/$H165)</f>
        <v/>
      </c>
    </row>
    <row r="166">
      <c r="A166" s="21" t="n"/>
      <c r="B166" s="16" t="n"/>
      <c r="C166" s="16" t="n"/>
      <c r="D166" s="22" t="n"/>
      <c r="E166" s="20" t="n"/>
      <c r="F166" s="20" t="n"/>
      <c r="G166" s="20" t="n"/>
      <c r="H166" s="23">
        <f>IF($B166="",0,$D166*$E166)</f>
        <v/>
      </c>
      <c r="I166" s="23">
        <f>IF($B166="",0,IFERROR($H166*INDEX(Config!$B$6:$B$8,MATCH($C166,Config!$A$6:$A$8,0)),0))</f>
        <v/>
      </c>
      <c r="J166" s="23">
        <f>IF($B166="",0,IFERROR($D166*INDEX(Config!$C$6:$C$8,MATCH($C166,Config!$A$6:$A$8,0)),0)+IFERROR(IF(AND(INDEX(Config!$E$6:$E$8,MATCH($C166,Config!$A$6:$A$8,0))&gt;0,$E166&lt;INDEX(Config!$E$6:$E$8,MATCH($C166,Config!$A$6:$A$8,0))),$D166*INDEX(Config!$D$6:$D$8,MATCH($C166,Config!$A$6:$A$8,0)),0),0))</f>
        <v/>
      </c>
      <c r="K166" s="23">
        <f>IF($B166="",0,$H166*Config!$B$15)</f>
        <v/>
      </c>
      <c r="L166" s="23">
        <f>IF($B166="",0,$D166*IFERROR(INDEX(Produtos!$C$5:$C$54,MATCH($B166,Produtos!$A$5:$A$54,0)),0))</f>
        <v/>
      </c>
      <c r="M166" s="23">
        <f>IF($B166="",0,$H166-$I166-$J166-$K166-$L166-$F166-$G166)</f>
        <v/>
      </c>
      <c r="N166" s="24">
        <f>IF(OR($B166="",$H166=0),0,$M166/$H166)</f>
        <v/>
      </c>
    </row>
    <row r="167">
      <c r="A167" s="21" t="n"/>
      <c r="B167" s="16" t="n"/>
      <c r="C167" s="16" t="n"/>
      <c r="D167" s="22" t="n"/>
      <c r="E167" s="20" t="n"/>
      <c r="F167" s="20" t="n"/>
      <c r="G167" s="20" t="n"/>
      <c r="H167" s="23">
        <f>IF($B167="",0,$D167*$E167)</f>
        <v/>
      </c>
      <c r="I167" s="23">
        <f>IF($B167="",0,IFERROR($H167*INDEX(Config!$B$6:$B$8,MATCH($C167,Config!$A$6:$A$8,0)),0))</f>
        <v/>
      </c>
      <c r="J167" s="23">
        <f>IF($B167="",0,IFERROR($D167*INDEX(Config!$C$6:$C$8,MATCH($C167,Config!$A$6:$A$8,0)),0)+IFERROR(IF(AND(INDEX(Config!$E$6:$E$8,MATCH($C167,Config!$A$6:$A$8,0))&gt;0,$E167&lt;INDEX(Config!$E$6:$E$8,MATCH($C167,Config!$A$6:$A$8,0))),$D167*INDEX(Config!$D$6:$D$8,MATCH($C167,Config!$A$6:$A$8,0)),0),0))</f>
        <v/>
      </c>
      <c r="K167" s="23">
        <f>IF($B167="",0,$H167*Config!$B$15)</f>
        <v/>
      </c>
      <c r="L167" s="23">
        <f>IF($B167="",0,$D167*IFERROR(INDEX(Produtos!$C$5:$C$54,MATCH($B167,Produtos!$A$5:$A$54,0)),0))</f>
        <v/>
      </c>
      <c r="M167" s="23">
        <f>IF($B167="",0,$H167-$I167-$J167-$K167-$L167-$F167-$G167)</f>
        <v/>
      </c>
      <c r="N167" s="24">
        <f>IF(OR($B167="",$H167=0),0,$M167/$H167)</f>
        <v/>
      </c>
    </row>
    <row r="168">
      <c r="A168" s="21" t="n"/>
      <c r="B168" s="16" t="n"/>
      <c r="C168" s="16" t="n"/>
      <c r="D168" s="22" t="n"/>
      <c r="E168" s="20" t="n"/>
      <c r="F168" s="20" t="n"/>
      <c r="G168" s="20" t="n"/>
      <c r="H168" s="23">
        <f>IF($B168="",0,$D168*$E168)</f>
        <v/>
      </c>
      <c r="I168" s="23">
        <f>IF($B168="",0,IFERROR($H168*INDEX(Config!$B$6:$B$8,MATCH($C168,Config!$A$6:$A$8,0)),0))</f>
        <v/>
      </c>
      <c r="J168" s="23">
        <f>IF($B168="",0,IFERROR($D168*INDEX(Config!$C$6:$C$8,MATCH($C168,Config!$A$6:$A$8,0)),0)+IFERROR(IF(AND(INDEX(Config!$E$6:$E$8,MATCH($C168,Config!$A$6:$A$8,0))&gt;0,$E168&lt;INDEX(Config!$E$6:$E$8,MATCH($C168,Config!$A$6:$A$8,0))),$D168*INDEX(Config!$D$6:$D$8,MATCH($C168,Config!$A$6:$A$8,0)),0),0))</f>
        <v/>
      </c>
      <c r="K168" s="23">
        <f>IF($B168="",0,$H168*Config!$B$15)</f>
        <v/>
      </c>
      <c r="L168" s="23">
        <f>IF($B168="",0,$D168*IFERROR(INDEX(Produtos!$C$5:$C$54,MATCH($B168,Produtos!$A$5:$A$54,0)),0))</f>
        <v/>
      </c>
      <c r="M168" s="23">
        <f>IF($B168="",0,$H168-$I168-$J168-$K168-$L168-$F168-$G168)</f>
        <v/>
      </c>
      <c r="N168" s="24">
        <f>IF(OR($B168="",$H168=0),0,$M168/$H168)</f>
        <v/>
      </c>
    </row>
    <row r="169">
      <c r="A169" s="21" t="n"/>
      <c r="B169" s="16" t="n"/>
      <c r="C169" s="16" t="n"/>
      <c r="D169" s="22" t="n"/>
      <c r="E169" s="20" t="n"/>
      <c r="F169" s="20" t="n"/>
      <c r="G169" s="20" t="n"/>
      <c r="H169" s="23">
        <f>IF($B169="",0,$D169*$E169)</f>
        <v/>
      </c>
      <c r="I169" s="23">
        <f>IF($B169="",0,IFERROR($H169*INDEX(Config!$B$6:$B$8,MATCH($C169,Config!$A$6:$A$8,0)),0))</f>
        <v/>
      </c>
      <c r="J169" s="23">
        <f>IF($B169="",0,IFERROR($D169*INDEX(Config!$C$6:$C$8,MATCH($C169,Config!$A$6:$A$8,0)),0)+IFERROR(IF(AND(INDEX(Config!$E$6:$E$8,MATCH($C169,Config!$A$6:$A$8,0))&gt;0,$E169&lt;INDEX(Config!$E$6:$E$8,MATCH($C169,Config!$A$6:$A$8,0))),$D169*INDEX(Config!$D$6:$D$8,MATCH($C169,Config!$A$6:$A$8,0)),0),0))</f>
        <v/>
      </c>
      <c r="K169" s="23">
        <f>IF($B169="",0,$H169*Config!$B$15)</f>
        <v/>
      </c>
      <c r="L169" s="23">
        <f>IF($B169="",0,$D169*IFERROR(INDEX(Produtos!$C$5:$C$54,MATCH($B169,Produtos!$A$5:$A$54,0)),0))</f>
        <v/>
      </c>
      <c r="M169" s="23">
        <f>IF($B169="",0,$H169-$I169-$J169-$K169-$L169-$F169-$G169)</f>
        <v/>
      </c>
      <c r="N169" s="24">
        <f>IF(OR($B169="",$H169=0),0,$M169/$H169)</f>
        <v/>
      </c>
    </row>
    <row r="170">
      <c r="A170" s="21" t="n"/>
      <c r="B170" s="16" t="n"/>
      <c r="C170" s="16" t="n"/>
      <c r="D170" s="22" t="n"/>
      <c r="E170" s="20" t="n"/>
      <c r="F170" s="20" t="n"/>
      <c r="G170" s="20" t="n"/>
      <c r="H170" s="23">
        <f>IF($B170="",0,$D170*$E170)</f>
        <v/>
      </c>
      <c r="I170" s="23">
        <f>IF($B170="",0,IFERROR($H170*INDEX(Config!$B$6:$B$8,MATCH($C170,Config!$A$6:$A$8,0)),0))</f>
        <v/>
      </c>
      <c r="J170" s="23">
        <f>IF($B170="",0,IFERROR($D170*INDEX(Config!$C$6:$C$8,MATCH($C170,Config!$A$6:$A$8,0)),0)+IFERROR(IF(AND(INDEX(Config!$E$6:$E$8,MATCH($C170,Config!$A$6:$A$8,0))&gt;0,$E170&lt;INDEX(Config!$E$6:$E$8,MATCH($C170,Config!$A$6:$A$8,0))),$D170*INDEX(Config!$D$6:$D$8,MATCH($C170,Config!$A$6:$A$8,0)),0),0))</f>
        <v/>
      </c>
      <c r="K170" s="23">
        <f>IF($B170="",0,$H170*Config!$B$15)</f>
        <v/>
      </c>
      <c r="L170" s="23">
        <f>IF($B170="",0,$D170*IFERROR(INDEX(Produtos!$C$5:$C$54,MATCH($B170,Produtos!$A$5:$A$54,0)),0))</f>
        <v/>
      </c>
      <c r="M170" s="23">
        <f>IF($B170="",0,$H170-$I170-$J170-$K170-$L170-$F170-$G170)</f>
        <v/>
      </c>
      <c r="N170" s="24">
        <f>IF(OR($B170="",$H170=0),0,$M170/$H170)</f>
        <v/>
      </c>
    </row>
    <row r="171">
      <c r="A171" s="21" t="n"/>
      <c r="B171" s="16" t="n"/>
      <c r="C171" s="16" t="n"/>
      <c r="D171" s="22" t="n"/>
      <c r="E171" s="20" t="n"/>
      <c r="F171" s="20" t="n"/>
      <c r="G171" s="20" t="n"/>
      <c r="H171" s="23">
        <f>IF($B171="",0,$D171*$E171)</f>
        <v/>
      </c>
      <c r="I171" s="23">
        <f>IF($B171="",0,IFERROR($H171*INDEX(Config!$B$6:$B$8,MATCH($C171,Config!$A$6:$A$8,0)),0))</f>
        <v/>
      </c>
      <c r="J171" s="23">
        <f>IF($B171="",0,IFERROR($D171*INDEX(Config!$C$6:$C$8,MATCH($C171,Config!$A$6:$A$8,0)),0)+IFERROR(IF(AND(INDEX(Config!$E$6:$E$8,MATCH($C171,Config!$A$6:$A$8,0))&gt;0,$E171&lt;INDEX(Config!$E$6:$E$8,MATCH($C171,Config!$A$6:$A$8,0))),$D171*INDEX(Config!$D$6:$D$8,MATCH($C171,Config!$A$6:$A$8,0)),0),0))</f>
        <v/>
      </c>
      <c r="K171" s="23">
        <f>IF($B171="",0,$H171*Config!$B$15)</f>
        <v/>
      </c>
      <c r="L171" s="23">
        <f>IF($B171="",0,$D171*IFERROR(INDEX(Produtos!$C$5:$C$54,MATCH($B171,Produtos!$A$5:$A$54,0)),0))</f>
        <v/>
      </c>
      <c r="M171" s="23">
        <f>IF($B171="",0,$H171-$I171-$J171-$K171-$L171-$F171-$G171)</f>
        <v/>
      </c>
      <c r="N171" s="24">
        <f>IF(OR($B171="",$H171=0),0,$M171/$H171)</f>
        <v/>
      </c>
    </row>
    <row r="172">
      <c r="A172" s="21" t="n"/>
      <c r="B172" s="16" t="n"/>
      <c r="C172" s="16" t="n"/>
      <c r="D172" s="22" t="n"/>
      <c r="E172" s="20" t="n"/>
      <c r="F172" s="20" t="n"/>
      <c r="G172" s="20" t="n"/>
      <c r="H172" s="23">
        <f>IF($B172="",0,$D172*$E172)</f>
        <v/>
      </c>
      <c r="I172" s="23">
        <f>IF($B172="",0,IFERROR($H172*INDEX(Config!$B$6:$B$8,MATCH($C172,Config!$A$6:$A$8,0)),0))</f>
        <v/>
      </c>
      <c r="J172" s="23">
        <f>IF($B172="",0,IFERROR($D172*INDEX(Config!$C$6:$C$8,MATCH($C172,Config!$A$6:$A$8,0)),0)+IFERROR(IF(AND(INDEX(Config!$E$6:$E$8,MATCH($C172,Config!$A$6:$A$8,0))&gt;0,$E172&lt;INDEX(Config!$E$6:$E$8,MATCH($C172,Config!$A$6:$A$8,0))),$D172*INDEX(Config!$D$6:$D$8,MATCH($C172,Config!$A$6:$A$8,0)),0),0))</f>
        <v/>
      </c>
      <c r="K172" s="23">
        <f>IF($B172="",0,$H172*Config!$B$15)</f>
        <v/>
      </c>
      <c r="L172" s="23">
        <f>IF($B172="",0,$D172*IFERROR(INDEX(Produtos!$C$5:$C$54,MATCH($B172,Produtos!$A$5:$A$54,0)),0))</f>
        <v/>
      </c>
      <c r="M172" s="23">
        <f>IF($B172="",0,$H172-$I172-$J172-$K172-$L172-$F172-$G172)</f>
        <v/>
      </c>
      <c r="N172" s="24">
        <f>IF(OR($B172="",$H172=0),0,$M172/$H172)</f>
        <v/>
      </c>
    </row>
    <row r="173">
      <c r="A173" s="21" t="n"/>
      <c r="B173" s="16" t="n"/>
      <c r="C173" s="16" t="n"/>
      <c r="D173" s="22" t="n"/>
      <c r="E173" s="20" t="n"/>
      <c r="F173" s="20" t="n"/>
      <c r="G173" s="20" t="n"/>
      <c r="H173" s="23">
        <f>IF($B173="",0,$D173*$E173)</f>
        <v/>
      </c>
      <c r="I173" s="23">
        <f>IF($B173="",0,IFERROR($H173*INDEX(Config!$B$6:$B$8,MATCH($C173,Config!$A$6:$A$8,0)),0))</f>
        <v/>
      </c>
      <c r="J173" s="23">
        <f>IF($B173="",0,IFERROR($D173*INDEX(Config!$C$6:$C$8,MATCH($C173,Config!$A$6:$A$8,0)),0)+IFERROR(IF(AND(INDEX(Config!$E$6:$E$8,MATCH($C173,Config!$A$6:$A$8,0))&gt;0,$E173&lt;INDEX(Config!$E$6:$E$8,MATCH($C173,Config!$A$6:$A$8,0))),$D173*INDEX(Config!$D$6:$D$8,MATCH($C173,Config!$A$6:$A$8,0)),0),0))</f>
        <v/>
      </c>
      <c r="K173" s="23">
        <f>IF($B173="",0,$H173*Config!$B$15)</f>
        <v/>
      </c>
      <c r="L173" s="23">
        <f>IF($B173="",0,$D173*IFERROR(INDEX(Produtos!$C$5:$C$54,MATCH($B173,Produtos!$A$5:$A$54,0)),0))</f>
        <v/>
      </c>
      <c r="M173" s="23">
        <f>IF($B173="",0,$H173-$I173-$J173-$K173-$L173-$F173-$G173)</f>
        <v/>
      </c>
      <c r="N173" s="24">
        <f>IF(OR($B173="",$H173=0),0,$M173/$H173)</f>
        <v/>
      </c>
    </row>
    <row r="174">
      <c r="A174" s="21" t="n"/>
      <c r="B174" s="16" t="n"/>
      <c r="C174" s="16" t="n"/>
      <c r="D174" s="22" t="n"/>
      <c r="E174" s="20" t="n"/>
      <c r="F174" s="20" t="n"/>
      <c r="G174" s="20" t="n"/>
      <c r="H174" s="23">
        <f>IF($B174="",0,$D174*$E174)</f>
        <v/>
      </c>
      <c r="I174" s="23">
        <f>IF($B174="",0,IFERROR($H174*INDEX(Config!$B$6:$B$8,MATCH($C174,Config!$A$6:$A$8,0)),0))</f>
        <v/>
      </c>
      <c r="J174" s="23">
        <f>IF($B174="",0,IFERROR($D174*INDEX(Config!$C$6:$C$8,MATCH($C174,Config!$A$6:$A$8,0)),0)+IFERROR(IF(AND(INDEX(Config!$E$6:$E$8,MATCH($C174,Config!$A$6:$A$8,0))&gt;0,$E174&lt;INDEX(Config!$E$6:$E$8,MATCH($C174,Config!$A$6:$A$8,0))),$D174*INDEX(Config!$D$6:$D$8,MATCH($C174,Config!$A$6:$A$8,0)),0),0))</f>
        <v/>
      </c>
      <c r="K174" s="23">
        <f>IF($B174="",0,$H174*Config!$B$15)</f>
        <v/>
      </c>
      <c r="L174" s="23">
        <f>IF($B174="",0,$D174*IFERROR(INDEX(Produtos!$C$5:$C$54,MATCH($B174,Produtos!$A$5:$A$54,0)),0))</f>
        <v/>
      </c>
      <c r="M174" s="23">
        <f>IF($B174="",0,$H174-$I174-$J174-$K174-$L174-$F174-$G174)</f>
        <v/>
      </c>
      <c r="N174" s="24">
        <f>IF(OR($B174="",$H174=0),0,$M174/$H174)</f>
        <v/>
      </c>
    </row>
    <row r="175">
      <c r="A175" s="21" t="n"/>
      <c r="B175" s="16" t="n"/>
      <c r="C175" s="16" t="n"/>
      <c r="D175" s="22" t="n"/>
      <c r="E175" s="20" t="n"/>
      <c r="F175" s="20" t="n"/>
      <c r="G175" s="20" t="n"/>
      <c r="H175" s="23">
        <f>IF($B175="",0,$D175*$E175)</f>
        <v/>
      </c>
      <c r="I175" s="23">
        <f>IF($B175="",0,IFERROR($H175*INDEX(Config!$B$6:$B$8,MATCH($C175,Config!$A$6:$A$8,0)),0))</f>
        <v/>
      </c>
      <c r="J175" s="23">
        <f>IF($B175="",0,IFERROR($D175*INDEX(Config!$C$6:$C$8,MATCH($C175,Config!$A$6:$A$8,0)),0)+IFERROR(IF(AND(INDEX(Config!$E$6:$E$8,MATCH($C175,Config!$A$6:$A$8,0))&gt;0,$E175&lt;INDEX(Config!$E$6:$E$8,MATCH($C175,Config!$A$6:$A$8,0))),$D175*INDEX(Config!$D$6:$D$8,MATCH($C175,Config!$A$6:$A$8,0)),0),0))</f>
        <v/>
      </c>
      <c r="K175" s="23">
        <f>IF($B175="",0,$H175*Config!$B$15)</f>
        <v/>
      </c>
      <c r="L175" s="23">
        <f>IF($B175="",0,$D175*IFERROR(INDEX(Produtos!$C$5:$C$54,MATCH($B175,Produtos!$A$5:$A$54,0)),0))</f>
        <v/>
      </c>
      <c r="M175" s="23">
        <f>IF($B175="",0,$H175-$I175-$J175-$K175-$L175-$F175-$G175)</f>
        <v/>
      </c>
      <c r="N175" s="24">
        <f>IF(OR($B175="",$H175=0),0,$M175/$H175)</f>
        <v/>
      </c>
    </row>
    <row r="176">
      <c r="A176" s="21" t="n"/>
      <c r="B176" s="16" t="n"/>
      <c r="C176" s="16" t="n"/>
      <c r="D176" s="22" t="n"/>
      <c r="E176" s="20" t="n"/>
      <c r="F176" s="20" t="n"/>
      <c r="G176" s="20" t="n"/>
      <c r="H176" s="23">
        <f>IF($B176="",0,$D176*$E176)</f>
        <v/>
      </c>
      <c r="I176" s="23">
        <f>IF($B176="",0,IFERROR($H176*INDEX(Config!$B$6:$B$8,MATCH($C176,Config!$A$6:$A$8,0)),0))</f>
        <v/>
      </c>
      <c r="J176" s="23">
        <f>IF($B176="",0,IFERROR($D176*INDEX(Config!$C$6:$C$8,MATCH($C176,Config!$A$6:$A$8,0)),0)+IFERROR(IF(AND(INDEX(Config!$E$6:$E$8,MATCH($C176,Config!$A$6:$A$8,0))&gt;0,$E176&lt;INDEX(Config!$E$6:$E$8,MATCH($C176,Config!$A$6:$A$8,0))),$D176*INDEX(Config!$D$6:$D$8,MATCH($C176,Config!$A$6:$A$8,0)),0),0))</f>
        <v/>
      </c>
      <c r="K176" s="23">
        <f>IF($B176="",0,$H176*Config!$B$15)</f>
        <v/>
      </c>
      <c r="L176" s="23">
        <f>IF($B176="",0,$D176*IFERROR(INDEX(Produtos!$C$5:$C$54,MATCH($B176,Produtos!$A$5:$A$54,0)),0))</f>
        <v/>
      </c>
      <c r="M176" s="23">
        <f>IF($B176="",0,$H176-$I176-$J176-$K176-$L176-$F176-$G176)</f>
        <v/>
      </c>
      <c r="N176" s="24">
        <f>IF(OR($B176="",$H176=0),0,$M176/$H176)</f>
        <v/>
      </c>
    </row>
    <row r="177">
      <c r="A177" s="21" t="n"/>
      <c r="B177" s="16" t="n"/>
      <c r="C177" s="16" t="n"/>
      <c r="D177" s="22" t="n"/>
      <c r="E177" s="20" t="n"/>
      <c r="F177" s="20" t="n"/>
      <c r="G177" s="20" t="n"/>
      <c r="H177" s="23">
        <f>IF($B177="",0,$D177*$E177)</f>
        <v/>
      </c>
      <c r="I177" s="23">
        <f>IF($B177="",0,IFERROR($H177*INDEX(Config!$B$6:$B$8,MATCH($C177,Config!$A$6:$A$8,0)),0))</f>
        <v/>
      </c>
      <c r="J177" s="23">
        <f>IF($B177="",0,IFERROR($D177*INDEX(Config!$C$6:$C$8,MATCH($C177,Config!$A$6:$A$8,0)),0)+IFERROR(IF(AND(INDEX(Config!$E$6:$E$8,MATCH($C177,Config!$A$6:$A$8,0))&gt;0,$E177&lt;INDEX(Config!$E$6:$E$8,MATCH($C177,Config!$A$6:$A$8,0))),$D177*INDEX(Config!$D$6:$D$8,MATCH($C177,Config!$A$6:$A$8,0)),0),0))</f>
        <v/>
      </c>
      <c r="K177" s="23">
        <f>IF($B177="",0,$H177*Config!$B$15)</f>
        <v/>
      </c>
      <c r="L177" s="23">
        <f>IF($B177="",0,$D177*IFERROR(INDEX(Produtos!$C$5:$C$54,MATCH($B177,Produtos!$A$5:$A$54,0)),0))</f>
        <v/>
      </c>
      <c r="M177" s="23">
        <f>IF($B177="",0,$H177-$I177-$J177-$K177-$L177-$F177-$G177)</f>
        <v/>
      </c>
      <c r="N177" s="24">
        <f>IF(OR($B177="",$H177=0),0,$M177/$H177)</f>
        <v/>
      </c>
    </row>
    <row r="178">
      <c r="A178" s="21" t="n"/>
      <c r="B178" s="16" t="n"/>
      <c r="C178" s="16" t="n"/>
      <c r="D178" s="22" t="n"/>
      <c r="E178" s="20" t="n"/>
      <c r="F178" s="20" t="n"/>
      <c r="G178" s="20" t="n"/>
      <c r="H178" s="23">
        <f>IF($B178="",0,$D178*$E178)</f>
        <v/>
      </c>
      <c r="I178" s="23">
        <f>IF($B178="",0,IFERROR($H178*INDEX(Config!$B$6:$B$8,MATCH($C178,Config!$A$6:$A$8,0)),0))</f>
        <v/>
      </c>
      <c r="J178" s="23">
        <f>IF($B178="",0,IFERROR($D178*INDEX(Config!$C$6:$C$8,MATCH($C178,Config!$A$6:$A$8,0)),0)+IFERROR(IF(AND(INDEX(Config!$E$6:$E$8,MATCH($C178,Config!$A$6:$A$8,0))&gt;0,$E178&lt;INDEX(Config!$E$6:$E$8,MATCH($C178,Config!$A$6:$A$8,0))),$D178*INDEX(Config!$D$6:$D$8,MATCH($C178,Config!$A$6:$A$8,0)),0),0))</f>
        <v/>
      </c>
      <c r="K178" s="23">
        <f>IF($B178="",0,$H178*Config!$B$15)</f>
        <v/>
      </c>
      <c r="L178" s="23">
        <f>IF($B178="",0,$D178*IFERROR(INDEX(Produtos!$C$5:$C$54,MATCH($B178,Produtos!$A$5:$A$54,0)),0))</f>
        <v/>
      </c>
      <c r="M178" s="23">
        <f>IF($B178="",0,$H178-$I178-$J178-$K178-$L178-$F178-$G178)</f>
        <v/>
      </c>
      <c r="N178" s="24">
        <f>IF(OR($B178="",$H178=0),0,$M178/$H178)</f>
        <v/>
      </c>
    </row>
    <row r="179">
      <c r="A179" s="21" t="n"/>
      <c r="B179" s="16" t="n"/>
      <c r="C179" s="16" t="n"/>
      <c r="D179" s="22" t="n"/>
      <c r="E179" s="20" t="n"/>
      <c r="F179" s="20" t="n"/>
      <c r="G179" s="20" t="n"/>
      <c r="H179" s="23">
        <f>IF($B179="",0,$D179*$E179)</f>
        <v/>
      </c>
      <c r="I179" s="23">
        <f>IF($B179="",0,IFERROR($H179*INDEX(Config!$B$6:$B$8,MATCH($C179,Config!$A$6:$A$8,0)),0))</f>
        <v/>
      </c>
      <c r="J179" s="23">
        <f>IF($B179="",0,IFERROR($D179*INDEX(Config!$C$6:$C$8,MATCH($C179,Config!$A$6:$A$8,0)),0)+IFERROR(IF(AND(INDEX(Config!$E$6:$E$8,MATCH($C179,Config!$A$6:$A$8,0))&gt;0,$E179&lt;INDEX(Config!$E$6:$E$8,MATCH($C179,Config!$A$6:$A$8,0))),$D179*INDEX(Config!$D$6:$D$8,MATCH($C179,Config!$A$6:$A$8,0)),0),0))</f>
        <v/>
      </c>
      <c r="K179" s="23">
        <f>IF($B179="",0,$H179*Config!$B$15)</f>
        <v/>
      </c>
      <c r="L179" s="23">
        <f>IF($B179="",0,$D179*IFERROR(INDEX(Produtos!$C$5:$C$54,MATCH($B179,Produtos!$A$5:$A$54,0)),0))</f>
        <v/>
      </c>
      <c r="M179" s="23">
        <f>IF($B179="",0,$H179-$I179-$J179-$K179-$L179-$F179-$G179)</f>
        <v/>
      </c>
      <c r="N179" s="24">
        <f>IF(OR($B179="",$H179=0),0,$M179/$H179)</f>
        <v/>
      </c>
    </row>
    <row r="180">
      <c r="A180" s="21" t="n"/>
      <c r="B180" s="16" t="n"/>
      <c r="C180" s="16" t="n"/>
      <c r="D180" s="22" t="n"/>
      <c r="E180" s="20" t="n"/>
      <c r="F180" s="20" t="n"/>
      <c r="G180" s="20" t="n"/>
      <c r="H180" s="23">
        <f>IF($B180="",0,$D180*$E180)</f>
        <v/>
      </c>
      <c r="I180" s="23">
        <f>IF($B180="",0,IFERROR($H180*INDEX(Config!$B$6:$B$8,MATCH($C180,Config!$A$6:$A$8,0)),0))</f>
        <v/>
      </c>
      <c r="J180" s="23">
        <f>IF($B180="",0,IFERROR($D180*INDEX(Config!$C$6:$C$8,MATCH($C180,Config!$A$6:$A$8,0)),0)+IFERROR(IF(AND(INDEX(Config!$E$6:$E$8,MATCH($C180,Config!$A$6:$A$8,0))&gt;0,$E180&lt;INDEX(Config!$E$6:$E$8,MATCH($C180,Config!$A$6:$A$8,0))),$D180*INDEX(Config!$D$6:$D$8,MATCH($C180,Config!$A$6:$A$8,0)),0),0))</f>
        <v/>
      </c>
      <c r="K180" s="23">
        <f>IF($B180="",0,$H180*Config!$B$15)</f>
        <v/>
      </c>
      <c r="L180" s="23">
        <f>IF($B180="",0,$D180*IFERROR(INDEX(Produtos!$C$5:$C$54,MATCH($B180,Produtos!$A$5:$A$54,0)),0))</f>
        <v/>
      </c>
      <c r="M180" s="23">
        <f>IF($B180="",0,$H180-$I180-$J180-$K180-$L180-$F180-$G180)</f>
        <v/>
      </c>
      <c r="N180" s="24">
        <f>IF(OR($B180="",$H180=0),0,$M180/$H180)</f>
        <v/>
      </c>
    </row>
    <row r="181">
      <c r="A181" s="21" t="n"/>
      <c r="B181" s="16" t="n"/>
      <c r="C181" s="16" t="n"/>
      <c r="D181" s="22" t="n"/>
      <c r="E181" s="20" t="n"/>
      <c r="F181" s="20" t="n"/>
      <c r="G181" s="20" t="n"/>
      <c r="H181" s="23">
        <f>IF($B181="",0,$D181*$E181)</f>
        <v/>
      </c>
      <c r="I181" s="23">
        <f>IF($B181="",0,IFERROR($H181*INDEX(Config!$B$6:$B$8,MATCH($C181,Config!$A$6:$A$8,0)),0))</f>
        <v/>
      </c>
      <c r="J181" s="23">
        <f>IF($B181="",0,IFERROR($D181*INDEX(Config!$C$6:$C$8,MATCH($C181,Config!$A$6:$A$8,0)),0)+IFERROR(IF(AND(INDEX(Config!$E$6:$E$8,MATCH($C181,Config!$A$6:$A$8,0))&gt;0,$E181&lt;INDEX(Config!$E$6:$E$8,MATCH($C181,Config!$A$6:$A$8,0))),$D181*INDEX(Config!$D$6:$D$8,MATCH($C181,Config!$A$6:$A$8,0)),0),0))</f>
        <v/>
      </c>
      <c r="K181" s="23">
        <f>IF($B181="",0,$H181*Config!$B$15)</f>
        <v/>
      </c>
      <c r="L181" s="23">
        <f>IF($B181="",0,$D181*IFERROR(INDEX(Produtos!$C$5:$C$54,MATCH($B181,Produtos!$A$5:$A$54,0)),0))</f>
        <v/>
      </c>
      <c r="M181" s="23">
        <f>IF($B181="",0,$H181-$I181-$J181-$K181-$L181-$F181-$G181)</f>
        <v/>
      </c>
      <c r="N181" s="24">
        <f>IF(OR($B181="",$H181=0),0,$M181/$H181)</f>
        <v/>
      </c>
    </row>
    <row r="182">
      <c r="A182" s="21" t="n"/>
      <c r="B182" s="16" t="n"/>
      <c r="C182" s="16" t="n"/>
      <c r="D182" s="22" t="n"/>
      <c r="E182" s="20" t="n"/>
      <c r="F182" s="20" t="n"/>
      <c r="G182" s="20" t="n"/>
      <c r="H182" s="23">
        <f>IF($B182="",0,$D182*$E182)</f>
        <v/>
      </c>
      <c r="I182" s="23">
        <f>IF($B182="",0,IFERROR($H182*INDEX(Config!$B$6:$B$8,MATCH($C182,Config!$A$6:$A$8,0)),0))</f>
        <v/>
      </c>
      <c r="J182" s="23">
        <f>IF($B182="",0,IFERROR($D182*INDEX(Config!$C$6:$C$8,MATCH($C182,Config!$A$6:$A$8,0)),0)+IFERROR(IF(AND(INDEX(Config!$E$6:$E$8,MATCH($C182,Config!$A$6:$A$8,0))&gt;0,$E182&lt;INDEX(Config!$E$6:$E$8,MATCH($C182,Config!$A$6:$A$8,0))),$D182*INDEX(Config!$D$6:$D$8,MATCH($C182,Config!$A$6:$A$8,0)),0),0))</f>
        <v/>
      </c>
      <c r="K182" s="23">
        <f>IF($B182="",0,$H182*Config!$B$15)</f>
        <v/>
      </c>
      <c r="L182" s="23">
        <f>IF($B182="",0,$D182*IFERROR(INDEX(Produtos!$C$5:$C$54,MATCH($B182,Produtos!$A$5:$A$54,0)),0))</f>
        <v/>
      </c>
      <c r="M182" s="23">
        <f>IF($B182="",0,$H182-$I182-$J182-$K182-$L182-$F182-$G182)</f>
        <v/>
      </c>
      <c r="N182" s="24">
        <f>IF(OR($B182="",$H182=0),0,$M182/$H182)</f>
        <v/>
      </c>
    </row>
    <row r="183">
      <c r="A183" s="21" t="n"/>
      <c r="B183" s="16" t="n"/>
      <c r="C183" s="16" t="n"/>
      <c r="D183" s="22" t="n"/>
      <c r="E183" s="20" t="n"/>
      <c r="F183" s="20" t="n"/>
      <c r="G183" s="20" t="n"/>
      <c r="H183" s="23">
        <f>IF($B183="",0,$D183*$E183)</f>
        <v/>
      </c>
      <c r="I183" s="23">
        <f>IF($B183="",0,IFERROR($H183*INDEX(Config!$B$6:$B$8,MATCH($C183,Config!$A$6:$A$8,0)),0))</f>
        <v/>
      </c>
      <c r="J183" s="23">
        <f>IF($B183="",0,IFERROR($D183*INDEX(Config!$C$6:$C$8,MATCH($C183,Config!$A$6:$A$8,0)),0)+IFERROR(IF(AND(INDEX(Config!$E$6:$E$8,MATCH($C183,Config!$A$6:$A$8,0))&gt;0,$E183&lt;INDEX(Config!$E$6:$E$8,MATCH($C183,Config!$A$6:$A$8,0))),$D183*INDEX(Config!$D$6:$D$8,MATCH($C183,Config!$A$6:$A$8,0)),0),0))</f>
        <v/>
      </c>
      <c r="K183" s="23">
        <f>IF($B183="",0,$H183*Config!$B$15)</f>
        <v/>
      </c>
      <c r="L183" s="23">
        <f>IF($B183="",0,$D183*IFERROR(INDEX(Produtos!$C$5:$C$54,MATCH($B183,Produtos!$A$5:$A$54,0)),0))</f>
        <v/>
      </c>
      <c r="M183" s="23">
        <f>IF($B183="",0,$H183-$I183-$J183-$K183-$L183-$F183-$G183)</f>
        <v/>
      </c>
      <c r="N183" s="24">
        <f>IF(OR($B183="",$H183=0),0,$M183/$H183)</f>
        <v/>
      </c>
    </row>
    <row r="184">
      <c r="A184" s="21" t="n"/>
      <c r="B184" s="16" t="n"/>
      <c r="C184" s="16" t="n"/>
      <c r="D184" s="22" t="n"/>
      <c r="E184" s="20" t="n"/>
      <c r="F184" s="20" t="n"/>
      <c r="G184" s="20" t="n"/>
      <c r="H184" s="23">
        <f>IF($B184="",0,$D184*$E184)</f>
        <v/>
      </c>
      <c r="I184" s="23">
        <f>IF($B184="",0,IFERROR($H184*INDEX(Config!$B$6:$B$8,MATCH($C184,Config!$A$6:$A$8,0)),0))</f>
        <v/>
      </c>
      <c r="J184" s="23">
        <f>IF($B184="",0,IFERROR($D184*INDEX(Config!$C$6:$C$8,MATCH($C184,Config!$A$6:$A$8,0)),0)+IFERROR(IF(AND(INDEX(Config!$E$6:$E$8,MATCH($C184,Config!$A$6:$A$8,0))&gt;0,$E184&lt;INDEX(Config!$E$6:$E$8,MATCH($C184,Config!$A$6:$A$8,0))),$D184*INDEX(Config!$D$6:$D$8,MATCH($C184,Config!$A$6:$A$8,0)),0),0))</f>
        <v/>
      </c>
      <c r="K184" s="23">
        <f>IF($B184="",0,$H184*Config!$B$15)</f>
        <v/>
      </c>
      <c r="L184" s="23">
        <f>IF($B184="",0,$D184*IFERROR(INDEX(Produtos!$C$5:$C$54,MATCH($B184,Produtos!$A$5:$A$54,0)),0))</f>
        <v/>
      </c>
      <c r="M184" s="23">
        <f>IF($B184="",0,$H184-$I184-$J184-$K184-$L184-$F184-$G184)</f>
        <v/>
      </c>
      <c r="N184" s="24">
        <f>IF(OR($B184="",$H184=0),0,$M184/$H184)</f>
        <v/>
      </c>
    </row>
    <row r="185">
      <c r="A185" s="21" t="n"/>
      <c r="B185" s="16" t="n"/>
      <c r="C185" s="16" t="n"/>
      <c r="D185" s="22" t="n"/>
      <c r="E185" s="20" t="n"/>
      <c r="F185" s="20" t="n"/>
      <c r="G185" s="20" t="n"/>
      <c r="H185" s="23">
        <f>IF($B185="",0,$D185*$E185)</f>
        <v/>
      </c>
      <c r="I185" s="23">
        <f>IF($B185="",0,IFERROR($H185*INDEX(Config!$B$6:$B$8,MATCH($C185,Config!$A$6:$A$8,0)),0))</f>
        <v/>
      </c>
      <c r="J185" s="23">
        <f>IF($B185="",0,IFERROR($D185*INDEX(Config!$C$6:$C$8,MATCH($C185,Config!$A$6:$A$8,0)),0)+IFERROR(IF(AND(INDEX(Config!$E$6:$E$8,MATCH($C185,Config!$A$6:$A$8,0))&gt;0,$E185&lt;INDEX(Config!$E$6:$E$8,MATCH($C185,Config!$A$6:$A$8,0))),$D185*INDEX(Config!$D$6:$D$8,MATCH($C185,Config!$A$6:$A$8,0)),0),0))</f>
        <v/>
      </c>
      <c r="K185" s="23">
        <f>IF($B185="",0,$H185*Config!$B$15)</f>
        <v/>
      </c>
      <c r="L185" s="23">
        <f>IF($B185="",0,$D185*IFERROR(INDEX(Produtos!$C$5:$C$54,MATCH($B185,Produtos!$A$5:$A$54,0)),0))</f>
        <v/>
      </c>
      <c r="M185" s="23">
        <f>IF($B185="",0,$H185-$I185-$J185-$K185-$L185-$F185-$G185)</f>
        <v/>
      </c>
      <c r="N185" s="24">
        <f>IF(OR($B185="",$H185=0),0,$M185/$H185)</f>
        <v/>
      </c>
    </row>
    <row r="186">
      <c r="A186" s="21" t="n"/>
      <c r="B186" s="16" t="n"/>
      <c r="C186" s="16" t="n"/>
      <c r="D186" s="22" t="n"/>
      <c r="E186" s="20" t="n"/>
      <c r="F186" s="20" t="n"/>
      <c r="G186" s="20" t="n"/>
      <c r="H186" s="23">
        <f>IF($B186="",0,$D186*$E186)</f>
        <v/>
      </c>
      <c r="I186" s="23">
        <f>IF($B186="",0,IFERROR($H186*INDEX(Config!$B$6:$B$8,MATCH($C186,Config!$A$6:$A$8,0)),0))</f>
        <v/>
      </c>
      <c r="J186" s="23">
        <f>IF($B186="",0,IFERROR($D186*INDEX(Config!$C$6:$C$8,MATCH($C186,Config!$A$6:$A$8,0)),0)+IFERROR(IF(AND(INDEX(Config!$E$6:$E$8,MATCH($C186,Config!$A$6:$A$8,0))&gt;0,$E186&lt;INDEX(Config!$E$6:$E$8,MATCH($C186,Config!$A$6:$A$8,0))),$D186*INDEX(Config!$D$6:$D$8,MATCH($C186,Config!$A$6:$A$8,0)),0),0))</f>
        <v/>
      </c>
      <c r="K186" s="23">
        <f>IF($B186="",0,$H186*Config!$B$15)</f>
        <v/>
      </c>
      <c r="L186" s="23">
        <f>IF($B186="",0,$D186*IFERROR(INDEX(Produtos!$C$5:$C$54,MATCH($B186,Produtos!$A$5:$A$54,0)),0))</f>
        <v/>
      </c>
      <c r="M186" s="23">
        <f>IF($B186="",0,$H186-$I186-$J186-$K186-$L186-$F186-$G186)</f>
        <v/>
      </c>
      <c r="N186" s="24">
        <f>IF(OR($B186="",$H186=0),0,$M186/$H186)</f>
        <v/>
      </c>
    </row>
    <row r="187">
      <c r="A187" s="21" t="n"/>
      <c r="B187" s="16" t="n"/>
      <c r="C187" s="16" t="n"/>
      <c r="D187" s="22" t="n"/>
      <c r="E187" s="20" t="n"/>
      <c r="F187" s="20" t="n"/>
      <c r="G187" s="20" t="n"/>
      <c r="H187" s="23">
        <f>IF($B187="",0,$D187*$E187)</f>
        <v/>
      </c>
      <c r="I187" s="23">
        <f>IF($B187="",0,IFERROR($H187*INDEX(Config!$B$6:$B$8,MATCH($C187,Config!$A$6:$A$8,0)),0))</f>
        <v/>
      </c>
      <c r="J187" s="23">
        <f>IF($B187="",0,IFERROR($D187*INDEX(Config!$C$6:$C$8,MATCH($C187,Config!$A$6:$A$8,0)),0)+IFERROR(IF(AND(INDEX(Config!$E$6:$E$8,MATCH($C187,Config!$A$6:$A$8,0))&gt;0,$E187&lt;INDEX(Config!$E$6:$E$8,MATCH($C187,Config!$A$6:$A$8,0))),$D187*INDEX(Config!$D$6:$D$8,MATCH($C187,Config!$A$6:$A$8,0)),0),0))</f>
        <v/>
      </c>
      <c r="K187" s="23">
        <f>IF($B187="",0,$H187*Config!$B$15)</f>
        <v/>
      </c>
      <c r="L187" s="23">
        <f>IF($B187="",0,$D187*IFERROR(INDEX(Produtos!$C$5:$C$54,MATCH($B187,Produtos!$A$5:$A$54,0)),0))</f>
        <v/>
      </c>
      <c r="M187" s="23">
        <f>IF($B187="",0,$H187-$I187-$J187-$K187-$L187-$F187-$G187)</f>
        <v/>
      </c>
      <c r="N187" s="24">
        <f>IF(OR($B187="",$H187=0),0,$M187/$H187)</f>
        <v/>
      </c>
    </row>
    <row r="188">
      <c r="A188" s="21" t="n"/>
      <c r="B188" s="16" t="n"/>
      <c r="C188" s="16" t="n"/>
      <c r="D188" s="22" t="n"/>
      <c r="E188" s="20" t="n"/>
      <c r="F188" s="20" t="n"/>
      <c r="G188" s="20" t="n"/>
      <c r="H188" s="23">
        <f>IF($B188="",0,$D188*$E188)</f>
        <v/>
      </c>
      <c r="I188" s="23">
        <f>IF($B188="",0,IFERROR($H188*INDEX(Config!$B$6:$B$8,MATCH($C188,Config!$A$6:$A$8,0)),0))</f>
        <v/>
      </c>
      <c r="J188" s="23">
        <f>IF($B188="",0,IFERROR($D188*INDEX(Config!$C$6:$C$8,MATCH($C188,Config!$A$6:$A$8,0)),0)+IFERROR(IF(AND(INDEX(Config!$E$6:$E$8,MATCH($C188,Config!$A$6:$A$8,0))&gt;0,$E188&lt;INDEX(Config!$E$6:$E$8,MATCH($C188,Config!$A$6:$A$8,0))),$D188*INDEX(Config!$D$6:$D$8,MATCH($C188,Config!$A$6:$A$8,0)),0),0))</f>
        <v/>
      </c>
      <c r="K188" s="23">
        <f>IF($B188="",0,$H188*Config!$B$15)</f>
        <v/>
      </c>
      <c r="L188" s="23">
        <f>IF($B188="",0,$D188*IFERROR(INDEX(Produtos!$C$5:$C$54,MATCH($B188,Produtos!$A$5:$A$54,0)),0))</f>
        <v/>
      </c>
      <c r="M188" s="23">
        <f>IF($B188="",0,$H188-$I188-$J188-$K188-$L188-$F188-$G188)</f>
        <v/>
      </c>
      <c r="N188" s="24">
        <f>IF(OR($B188="",$H188=0),0,$M188/$H188)</f>
        <v/>
      </c>
    </row>
    <row r="189">
      <c r="A189" s="21" t="n"/>
      <c r="B189" s="16" t="n"/>
      <c r="C189" s="16" t="n"/>
      <c r="D189" s="22" t="n"/>
      <c r="E189" s="20" t="n"/>
      <c r="F189" s="20" t="n"/>
      <c r="G189" s="20" t="n"/>
      <c r="H189" s="23">
        <f>IF($B189="",0,$D189*$E189)</f>
        <v/>
      </c>
      <c r="I189" s="23">
        <f>IF($B189="",0,IFERROR($H189*INDEX(Config!$B$6:$B$8,MATCH($C189,Config!$A$6:$A$8,0)),0))</f>
        <v/>
      </c>
      <c r="J189" s="23">
        <f>IF($B189="",0,IFERROR($D189*INDEX(Config!$C$6:$C$8,MATCH($C189,Config!$A$6:$A$8,0)),0)+IFERROR(IF(AND(INDEX(Config!$E$6:$E$8,MATCH($C189,Config!$A$6:$A$8,0))&gt;0,$E189&lt;INDEX(Config!$E$6:$E$8,MATCH($C189,Config!$A$6:$A$8,0))),$D189*INDEX(Config!$D$6:$D$8,MATCH($C189,Config!$A$6:$A$8,0)),0),0))</f>
        <v/>
      </c>
      <c r="K189" s="23">
        <f>IF($B189="",0,$H189*Config!$B$15)</f>
        <v/>
      </c>
      <c r="L189" s="23">
        <f>IF($B189="",0,$D189*IFERROR(INDEX(Produtos!$C$5:$C$54,MATCH($B189,Produtos!$A$5:$A$54,0)),0))</f>
        <v/>
      </c>
      <c r="M189" s="23">
        <f>IF($B189="",0,$H189-$I189-$J189-$K189-$L189-$F189-$G189)</f>
        <v/>
      </c>
      <c r="N189" s="24">
        <f>IF(OR($B189="",$H189=0),0,$M189/$H189)</f>
        <v/>
      </c>
    </row>
    <row r="190">
      <c r="A190" s="21" t="n"/>
      <c r="B190" s="16" t="n"/>
      <c r="C190" s="16" t="n"/>
      <c r="D190" s="22" t="n"/>
      <c r="E190" s="20" t="n"/>
      <c r="F190" s="20" t="n"/>
      <c r="G190" s="20" t="n"/>
      <c r="H190" s="23">
        <f>IF($B190="",0,$D190*$E190)</f>
        <v/>
      </c>
      <c r="I190" s="23">
        <f>IF($B190="",0,IFERROR($H190*INDEX(Config!$B$6:$B$8,MATCH($C190,Config!$A$6:$A$8,0)),0))</f>
        <v/>
      </c>
      <c r="J190" s="23">
        <f>IF($B190="",0,IFERROR($D190*INDEX(Config!$C$6:$C$8,MATCH($C190,Config!$A$6:$A$8,0)),0)+IFERROR(IF(AND(INDEX(Config!$E$6:$E$8,MATCH($C190,Config!$A$6:$A$8,0))&gt;0,$E190&lt;INDEX(Config!$E$6:$E$8,MATCH($C190,Config!$A$6:$A$8,0))),$D190*INDEX(Config!$D$6:$D$8,MATCH($C190,Config!$A$6:$A$8,0)),0),0))</f>
        <v/>
      </c>
      <c r="K190" s="23">
        <f>IF($B190="",0,$H190*Config!$B$15)</f>
        <v/>
      </c>
      <c r="L190" s="23">
        <f>IF($B190="",0,$D190*IFERROR(INDEX(Produtos!$C$5:$C$54,MATCH($B190,Produtos!$A$5:$A$54,0)),0))</f>
        <v/>
      </c>
      <c r="M190" s="23">
        <f>IF($B190="",0,$H190-$I190-$J190-$K190-$L190-$F190-$G190)</f>
        <v/>
      </c>
      <c r="N190" s="24">
        <f>IF(OR($B190="",$H190=0),0,$M190/$H190)</f>
        <v/>
      </c>
    </row>
    <row r="191">
      <c r="A191" s="21" t="n"/>
      <c r="B191" s="16" t="n"/>
      <c r="C191" s="16" t="n"/>
      <c r="D191" s="22" t="n"/>
      <c r="E191" s="20" t="n"/>
      <c r="F191" s="20" t="n"/>
      <c r="G191" s="20" t="n"/>
      <c r="H191" s="23">
        <f>IF($B191="",0,$D191*$E191)</f>
        <v/>
      </c>
      <c r="I191" s="23">
        <f>IF($B191="",0,IFERROR($H191*INDEX(Config!$B$6:$B$8,MATCH($C191,Config!$A$6:$A$8,0)),0))</f>
        <v/>
      </c>
      <c r="J191" s="23">
        <f>IF($B191="",0,IFERROR($D191*INDEX(Config!$C$6:$C$8,MATCH($C191,Config!$A$6:$A$8,0)),0)+IFERROR(IF(AND(INDEX(Config!$E$6:$E$8,MATCH($C191,Config!$A$6:$A$8,0))&gt;0,$E191&lt;INDEX(Config!$E$6:$E$8,MATCH($C191,Config!$A$6:$A$8,0))),$D191*INDEX(Config!$D$6:$D$8,MATCH($C191,Config!$A$6:$A$8,0)),0),0))</f>
        <v/>
      </c>
      <c r="K191" s="23">
        <f>IF($B191="",0,$H191*Config!$B$15)</f>
        <v/>
      </c>
      <c r="L191" s="23">
        <f>IF($B191="",0,$D191*IFERROR(INDEX(Produtos!$C$5:$C$54,MATCH($B191,Produtos!$A$5:$A$54,0)),0))</f>
        <v/>
      </c>
      <c r="M191" s="23">
        <f>IF($B191="",0,$H191-$I191-$J191-$K191-$L191-$F191-$G191)</f>
        <v/>
      </c>
      <c r="N191" s="24">
        <f>IF(OR($B191="",$H191=0),0,$M191/$H191)</f>
        <v/>
      </c>
    </row>
    <row r="192">
      <c r="A192" s="21" t="n"/>
      <c r="B192" s="16" t="n"/>
      <c r="C192" s="16" t="n"/>
      <c r="D192" s="22" t="n"/>
      <c r="E192" s="20" t="n"/>
      <c r="F192" s="20" t="n"/>
      <c r="G192" s="20" t="n"/>
      <c r="H192" s="23">
        <f>IF($B192="",0,$D192*$E192)</f>
        <v/>
      </c>
      <c r="I192" s="23">
        <f>IF($B192="",0,IFERROR($H192*INDEX(Config!$B$6:$B$8,MATCH($C192,Config!$A$6:$A$8,0)),0))</f>
        <v/>
      </c>
      <c r="J192" s="23">
        <f>IF($B192="",0,IFERROR($D192*INDEX(Config!$C$6:$C$8,MATCH($C192,Config!$A$6:$A$8,0)),0)+IFERROR(IF(AND(INDEX(Config!$E$6:$E$8,MATCH($C192,Config!$A$6:$A$8,0))&gt;0,$E192&lt;INDEX(Config!$E$6:$E$8,MATCH($C192,Config!$A$6:$A$8,0))),$D192*INDEX(Config!$D$6:$D$8,MATCH($C192,Config!$A$6:$A$8,0)),0),0))</f>
        <v/>
      </c>
      <c r="K192" s="23">
        <f>IF($B192="",0,$H192*Config!$B$15)</f>
        <v/>
      </c>
      <c r="L192" s="23">
        <f>IF($B192="",0,$D192*IFERROR(INDEX(Produtos!$C$5:$C$54,MATCH($B192,Produtos!$A$5:$A$54,0)),0))</f>
        <v/>
      </c>
      <c r="M192" s="23">
        <f>IF($B192="",0,$H192-$I192-$J192-$K192-$L192-$F192-$G192)</f>
        <v/>
      </c>
      <c r="N192" s="24">
        <f>IF(OR($B192="",$H192=0),0,$M192/$H192)</f>
        <v/>
      </c>
    </row>
    <row r="193">
      <c r="A193" s="21" t="n"/>
      <c r="B193" s="16" t="n"/>
      <c r="C193" s="16" t="n"/>
      <c r="D193" s="22" t="n"/>
      <c r="E193" s="20" t="n"/>
      <c r="F193" s="20" t="n"/>
      <c r="G193" s="20" t="n"/>
      <c r="H193" s="23">
        <f>IF($B193="",0,$D193*$E193)</f>
        <v/>
      </c>
      <c r="I193" s="23">
        <f>IF($B193="",0,IFERROR($H193*INDEX(Config!$B$6:$B$8,MATCH($C193,Config!$A$6:$A$8,0)),0))</f>
        <v/>
      </c>
      <c r="J193" s="23">
        <f>IF($B193="",0,IFERROR($D193*INDEX(Config!$C$6:$C$8,MATCH($C193,Config!$A$6:$A$8,0)),0)+IFERROR(IF(AND(INDEX(Config!$E$6:$E$8,MATCH($C193,Config!$A$6:$A$8,0))&gt;0,$E193&lt;INDEX(Config!$E$6:$E$8,MATCH($C193,Config!$A$6:$A$8,0))),$D193*INDEX(Config!$D$6:$D$8,MATCH($C193,Config!$A$6:$A$8,0)),0),0))</f>
        <v/>
      </c>
      <c r="K193" s="23">
        <f>IF($B193="",0,$H193*Config!$B$15)</f>
        <v/>
      </c>
      <c r="L193" s="23">
        <f>IF($B193="",0,$D193*IFERROR(INDEX(Produtos!$C$5:$C$54,MATCH($B193,Produtos!$A$5:$A$54,0)),0))</f>
        <v/>
      </c>
      <c r="M193" s="23">
        <f>IF($B193="",0,$H193-$I193-$J193-$K193-$L193-$F193-$G193)</f>
        <v/>
      </c>
      <c r="N193" s="24">
        <f>IF(OR($B193="",$H193=0),0,$M193/$H193)</f>
        <v/>
      </c>
    </row>
    <row r="194">
      <c r="A194" s="21" t="n"/>
      <c r="B194" s="16" t="n"/>
      <c r="C194" s="16" t="n"/>
      <c r="D194" s="22" t="n"/>
      <c r="E194" s="20" t="n"/>
      <c r="F194" s="20" t="n"/>
      <c r="G194" s="20" t="n"/>
      <c r="H194" s="23">
        <f>IF($B194="",0,$D194*$E194)</f>
        <v/>
      </c>
      <c r="I194" s="23">
        <f>IF($B194="",0,IFERROR($H194*INDEX(Config!$B$6:$B$8,MATCH($C194,Config!$A$6:$A$8,0)),0))</f>
        <v/>
      </c>
      <c r="J194" s="23">
        <f>IF($B194="",0,IFERROR($D194*INDEX(Config!$C$6:$C$8,MATCH($C194,Config!$A$6:$A$8,0)),0)+IFERROR(IF(AND(INDEX(Config!$E$6:$E$8,MATCH($C194,Config!$A$6:$A$8,0))&gt;0,$E194&lt;INDEX(Config!$E$6:$E$8,MATCH($C194,Config!$A$6:$A$8,0))),$D194*INDEX(Config!$D$6:$D$8,MATCH($C194,Config!$A$6:$A$8,0)),0),0))</f>
        <v/>
      </c>
      <c r="K194" s="23">
        <f>IF($B194="",0,$H194*Config!$B$15)</f>
        <v/>
      </c>
      <c r="L194" s="23">
        <f>IF($B194="",0,$D194*IFERROR(INDEX(Produtos!$C$5:$C$54,MATCH($B194,Produtos!$A$5:$A$54,0)),0))</f>
        <v/>
      </c>
      <c r="M194" s="23">
        <f>IF($B194="",0,$H194-$I194-$J194-$K194-$L194-$F194-$G194)</f>
        <v/>
      </c>
      <c r="N194" s="24">
        <f>IF(OR($B194="",$H194=0),0,$M194/$H194)</f>
        <v/>
      </c>
    </row>
    <row r="195">
      <c r="A195" s="21" t="n"/>
      <c r="B195" s="16" t="n"/>
      <c r="C195" s="16" t="n"/>
      <c r="D195" s="22" t="n"/>
      <c r="E195" s="20" t="n"/>
      <c r="F195" s="20" t="n"/>
      <c r="G195" s="20" t="n"/>
      <c r="H195" s="23">
        <f>IF($B195="",0,$D195*$E195)</f>
        <v/>
      </c>
      <c r="I195" s="23">
        <f>IF($B195="",0,IFERROR($H195*INDEX(Config!$B$6:$B$8,MATCH($C195,Config!$A$6:$A$8,0)),0))</f>
        <v/>
      </c>
      <c r="J195" s="23">
        <f>IF($B195="",0,IFERROR($D195*INDEX(Config!$C$6:$C$8,MATCH($C195,Config!$A$6:$A$8,0)),0)+IFERROR(IF(AND(INDEX(Config!$E$6:$E$8,MATCH($C195,Config!$A$6:$A$8,0))&gt;0,$E195&lt;INDEX(Config!$E$6:$E$8,MATCH($C195,Config!$A$6:$A$8,0))),$D195*INDEX(Config!$D$6:$D$8,MATCH($C195,Config!$A$6:$A$8,0)),0),0))</f>
        <v/>
      </c>
      <c r="K195" s="23">
        <f>IF($B195="",0,$H195*Config!$B$15)</f>
        <v/>
      </c>
      <c r="L195" s="23">
        <f>IF($B195="",0,$D195*IFERROR(INDEX(Produtos!$C$5:$C$54,MATCH($B195,Produtos!$A$5:$A$54,0)),0))</f>
        <v/>
      </c>
      <c r="M195" s="23">
        <f>IF($B195="",0,$H195-$I195-$J195-$K195-$L195-$F195-$G195)</f>
        <v/>
      </c>
      <c r="N195" s="24">
        <f>IF(OR($B195="",$H195=0),0,$M195/$H195)</f>
        <v/>
      </c>
    </row>
    <row r="196">
      <c r="A196" s="21" t="n"/>
      <c r="B196" s="16" t="n"/>
      <c r="C196" s="16" t="n"/>
      <c r="D196" s="22" t="n"/>
      <c r="E196" s="20" t="n"/>
      <c r="F196" s="20" t="n"/>
      <c r="G196" s="20" t="n"/>
      <c r="H196" s="23">
        <f>IF($B196="",0,$D196*$E196)</f>
        <v/>
      </c>
      <c r="I196" s="23">
        <f>IF($B196="",0,IFERROR($H196*INDEX(Config!$B$6:$B$8,MATCH($C196,Config!$A$6:$A$8,0)),0))</f>
        <v/>
      </c>
      <c r="J196" s="23">
        <f>IF($B196="",0,IFERROR($D196*INDEX(Config!$C$6:$C$8,MATCH($C196,Config!$A$6:$A$8,0)),0)+IFERROR(IF(AND(INDEX(Config!$E$6:$E$8,MATCH($C196,Config!$A$6:$A$8,0))&gt;0,$E196&lt;INDEX(Config!$E$6:$E$8,MATCH($C196,Config!$A$6:$A$8,0))),$D196*INDEX(Config!$D$6:$D$8,MATCH($C196,Config!$A$6:$A$8,0)),0),0))</f>
        <v/>
      </c>
      <c r="K196" s="23">
        <f>IF($B196="",0,$H196*Config!$B$15)</f>
        <v/>
      </c>
      <c r="L196" s="23">
        <f>IF($B196="",0,$D196*IFERROR(INDEX(Produtos!$C$5:$C$54,MATCH($B196,Produtos!$A$5:$A$54,0)),0))</f>
        <v/>
      </c>
      <c r="M196" s="23">
        <f>IF($B196="",0,$H196-$I196-$J196-$K196-$L196-$F196-$G196)</f>
        <v/>
      </c>
      <c r="N196" s="24">
        <f>IF(OR($B196="",$H196=0),0,$M196/$H196)</f>
        <v/>
      </c>
    </row>
    <row r="197">
      <c r="A197" s="21" t="n"/>
      <c r="B197" s="16" t="n"/>
      <c r="C197" s="16" t="n"/>
      <c r="D197" s="22" t="n"/>
      <c r="E197" s="20" t="n"/>
      <c r="F197" s="20" t="n"/>
      <c r="G197" s="20" t="n"/>
      <c r="H197" s="23">
        <f>IF($B197="",0,$D197*$E197)</f>
        <v/>
      </c>
      <c r="I197" s="23">
        <f>IF($B197="",0,IFERROR($H197*INDEX(Config!$B$6:$B$8,MATCH($C197,Config!$A$6:$A$8,0)),0))</f>
        <v/>
      </c>
      <c r="J197" s="23">
        <f>IF($B197="",0,IFERROR($D197*INDEX(Config!$C$6:$C$8,MATCH($C197,Config!$A$6:$A$8,0)),0)+IFERROR(IF(AND(INDEX(Config!$E$6:$E$8,MATCH($C197,Config!$A$6:$A$8,0))&gt;0,$E197&lt;INDEX(Config!$E$6:$E$8,MATCH($C197,Config!$A$6:$A$8,0))),$D197*INDEX(Config!$D$6:$D$8,MATCH($C197,Config!$A$6:$A$8,0)),0),0))</f>
        <v/>
      </c>
      <c r="K197" s="23">
        <f>IF($B197="",0,$H197*Config!$B$15)</f>
        <v/>
      </c>
      <c r="L197" s="23">
        <f>IF($B197="",0,$D197*IFERROR(INDEX(Produtos!$C$5:$C$54,MATCH($B197,Produtos!$A$5:$A$54,0)),0))</f>
        <v/>
      </c>
      <c r="M197" s="23">
        <f>IF($B197="",0,$H197-$I197-$J197-$K197-$L197-$F197-$G197)</f>
        <v/>
      </c>
      <c r="N197" s="24">
        <f>IF(OR($B197="",$H197=0),0,$M197/$H197)</f>
        <v/>
      </c>
    </row>
    <row r="198">
      <c r="A198" s="21" t="n"/>
      <c r="B198" s="16" t="n"/>
      <c r="C198" s="16" t="n"/>
      <c r="D198" s="22" t="n"/>
      <c r="E198" s="20" t="n"/>
      <c r="F198" s="20" t="n"/>
      <c r="G198" s="20" t="n"/>
      <c r="H198" s="23">
        <f>IF($B198="",0,$D198*$E198)</f>
        <v/>
      </c>
      <c r="I198" s="23">
        <f>IF($B198="",0,IFERROR($H198*INDEX(Config!$B$6:$B$8,MATCH($C198,Config!$A$6:$A$8,0)),0))</f>
        <v/>
      </c>
      <c r="J198" s="23">
        <f>IF($B198="",0,IFERROR($D198*INDEX(Config!$C$6:$C$8,MATCH($C198,Config!$A$6:$A$8,0)),0)+IFERROR(IF(AND(INDEX(Config!$E$6:$E$8,MATCH($C198,Config!$A$6:$A$8,0))&gt;0,$E198&lt;INDEX(Config!$E$6:$E$8,MATCH($C198,Config!$A$6:$A$8,0))),$D198*INDEX(Config!$D$6:$D$8,MATCH($C198,Config!$A$6:$A$8,0)),0),0))</f>
        <v/>
      </c>
      <c r="K198" s="23">
        <f>IF($B198="",0,$H198*Config!$B$15)</f>
        <v/>
      </c>
      <c r="L198" s="23">
        <f>IF($B198="",0,$D198*IFERROR(INDEX(Produtos!$C$5:$C$54,MATCH($B198,Produtos!$A$5:$A$54,0)),0))</f>
        <v/>
      </c>
      <c r="M198" s="23">
        <f>IF($B198="",0,$H198-$I198-$J198-$K198-$L198-$F198-$G198)</f>
        <v/>
      </c>
      <c r="N198" s="24">
        <f>IF(OR($B198="",$H198=0),0,$M198/$H198)</f>
        <v/>
      </c>
    </row>
    <row r="199">
      <c r="A199" s="21" t="n"/>
      <c r="B199" s="16" t="n"/>
      <c r="C199" s="16" t="n"/>
      <c r="D199" s="22" t="n"/>
      <c r="E199" s="20" t="n"/>
      <c r="F199" s="20" t="n"/>
      <c r="G199" s="20" t="n"/>
      <c r="H199" s="23">
        <f>IF($B199="",0,$D199*$E199)</f>
        <v/>
      </c>
      <c r="I199" s="23">
        <f>IF($B199="",0,IFERROR($H199*INDEX(Config!$B$6:$B$8,MATCH($C199,Config!$A$6:$A$8,0)),0))</f>
        <v/>
      </c>
      <c r="J199" s="23">
        <f>IF($B199="",0,IFERROR($D199*INDEX(Config!$C$6:$C$8,MATCH($C199,Config!$A$6:$A$8,0)),0)+IFERROR(IF(AND(INDEX(Config!$E$6:$E$8,MATCH($C199,Config!$A$6:$A$8,0))&gt;0,$E199&lt;INDEX(Config!$E$6:$E$8,MATCH($C199,Config!$A$6:$A$8,0))),$D199*INDEX(Config!$D$6:$D$8,MATCH($C199,Config!$A$6:$A$8,0)),0),0))</f>
        <v/>
      </c>
      <c r="K199" s="23">
        <f>IF($B199="",0,$H199*Config!$B$15)</f>
        <v/>
      </c>
      <c r="L199" s="23">
        <f>IF($B199="",0,$D199*IFERROR(INDEX(Produtos!$C$5:$C$54,MATCH($B199,Produtos!$A$5:$A$54,0)),0))</f>
        <v/>
      </c>
      <c r="M199" s="23">
        <f>IF($B199="",0,$H199-$I199-$J199-$K199-$L199-$F199-$G199)</f>
        <v/>
      </c>
      <c r="N199" s="24">
        <f>IF(OR($B199="",$H199=0),0,$M199/$H199)</f>
        <v/>
      </c>
    </row>
    <row r="200">
      <c r="A200" s="21" t="n"/>
      <c r="B200" s="16" t="n"/>
      <c r="C200" s="16" t="n"/>
      <c r="D200" s="22" t="n"/>
      <c r="E200" s="20" t="n"/>
      <c r="F200" s="20" t="n"/>
      <c r="G200" s="20" t="n"/>
      <c r="H200" s="23">
        <f>IF($B200="",0,$D200*$E200)</f>
        <v/>
      </c>
      <c r="I200" s="23">
        <f>IF($B200="",0,IFERROR($H200*INDEX(Config!$B$6:$B$8,MATCH($C200,Config!$A$6:$A$8,0)),0))</f>
        <v/>
      </c>
      <c r="J200" s="23">
        <f>IF($B200="",0,IFERROR($D200*INDEX(Config!$C$6:$C$8,MATCH($C200,Config!$A$6:$A$8,0)),0)+IFERROR(IF(AND(INDEX(Config!$E$6:$E$8,MATCH($C200,Config!$A$6:$A$8,0))&gt;0,$E200&lt;INDEX(Config!$E$6:$E$8,MATCH($C200,Config!$A$6:$A$8,0))),$D200*INDEX(Config!$D$6:$D$8,MATCH($C200,Config!$A$6:$A$8,0)),0),0))</f>
        <v/>
      </c>
      <c r="K200" s="23">
        <f>IF($B200="",0,$H200*Config!$B$15)</f>
        <v/>
      </c>
      <c r="L200" s="23">
        <f>IF($B200="",0,$D200*IFERROR(INDEX(Produtos!$C$5:$C$54,MATCH($B200,Produtos!$A$5:$A$54,0)),0))</f>
        <v/>
      </c>
      <c r="M200" s="23">
        <f>IF($B200="",0,$H200-$I200-$J200-$K200-$L200-$F200-$G200)</f>
        <v/>
      </c>
      <c r="N200" s="24">
        <f>IF(OR($B200="",$H200=0),0,$M200/$H200)</f>
        <v/>
      </c>
    </row>
    <row r="201">
      <c r="A201" s="21" t="n"/>
      <c r="B201" s="16" t="n"/>
      <c r="C201" s="16" t="n"/>
      <c r="D201" s="22" t="n"/>
      <c r="E201" s="20" t="n"/>
      <c r="F201" s="20" t="n"/>
      <c r="G201" s="20" t="n"/>
      <c r="H201" s="23">
        <f>IF($B201="",0,$D201*$E201)</f>
        <v/>
      </c>
      <c r="I201" s="23">
        <f>IF($B201="",0,IFERROR($H201*INDEX(Config!$B$6:$B$8,MATCH($C201,Config!$A$6:$A$8,0)),0))</f>
        <v/>
      </c>
      <c r="J201" s="23">
        <f>IF($B201="",0,IFERROR($D201*INDEX(Config!$C$6:$C$8,MATCH($C201,Config!$A$6:$A$8,0)),0)+IFERROR(IF(AND(INDEX(Config!$E$6:$E$8,MATCH($C201,Config!$A$6:$A$8,0))&gt;0,$E201&lt;INDEX(Config!$E$6:$E$8,MATCH($C201,Config!$A$6:$A$8,0))),$D201*INDEX(Config!$D$6:$D$8,MATCH($C201,Config!$A$6:$A$8,0)),0),0))</f>
        <v/>
      </c>
      <c r="K201" s="23">
        <f>IF($B201="",0,$H201*Config!$B$15)</f>
        <v/>
      </c>
      <c r="L201" s="23">
        <f>IF($B201="",0,$D201*IFERROR(INDEX(Produtos!$C$5:$C$54,MATCH($B201,Produtos!$A$5:$A$54,0)),0))</f>
        <v/>
      </c>
      <c r="M201" s="23">
        <f>IF($B201="",0,$H201-$I201-$J201-$K201-$L201-$F201-$G201)</f>
        <v/>
      </c>
      <c r="N201" s="24">
        <f>IF(OR($B201="",$H201=0),0,$M201/$H201)</f>
        <v/>
      </c>
    </row>
    <row r="202">
      <c r="A202" s="21" t="n"/>
      <c r="B202" s="16" t="n"/>
      <c r="C202" s="16" t="n"/>
      <c r="D202" s="22" t="n"/>
      <c r="E202" s="20" t="n"/>
      <c r="F202" s="20" t="n"/>
      <c r="G202" s="20" t="n"/>
      <c r="H202" s="23">
        <f>IF($B202="",0,$D202*$E202)</f>
        <v/>
      </c>
      <c r="I202" s="23">
        <f>IF($B202="",0,IFERROR($H202*INDEX(Config!$B$6:$B$8,MATCH($C202,Config!$A$6:$A$8,0)),0))</f>
        <v/>
      </c>
      <c r="J202" s="23">
        <f>IF($B202="",0,IFERROR($D202*INDEX(Config!$C$6:$C$8,MATCH($C202,Config!$A$6:$A$8,0)),0)+IFERROR(IF(AND(INDEX(Config!$E$6:$E$8,MATCH($C202,Config!$A$6:$A$8,0))&gt;0,$E202&lt;INDEX(Config!$E$6:$E$8,MATCH($C202,Config!$A$6:$A$8,0))),$D202*INDEX(Config!$D$6:$D$8,MATCH($C202,Config!$A$6:$A$8,0)),0),0))</f>
        <v/>
      </c>
      <c r="K202" s="23">
        <f>IF($B202="",0,$H202*Config!$B$15)</f>
        <v/>
      </c>
      <c r="L202" s="23">
        <f>IF($B202="",0,$D202*IFERROR(INDEX(Produtos!$C$5:$C$54,MATCH($B202,Produtos!$A$5:$A$54,0)),0))</f>
        <v/>
      </c>
      <c r="M202" s="23">
        <f>IF($B202="",0,$H202-$I202-$J202-$K202-$L202-$F202-$G202)</f>
        <v/>
      </c>
      <c r="N202" s="24">
        <f>IF(OR($B202="",$H202=0),0,$M202/$H202)</f>
        <v/>
      </c>
    </row>
    <row r="203">
      <c r="A203" s="21" t="n"/>
      <c r="B203" s="16" t="n"/>
      <c r="C203" s="16" t="n"/>
      <c r="D203" s="22" t="n"/>
      <c r="E203" s="20" t="n"/>
      <c r="F203" s="20" t="n"/>
      <c r="G203" s="20" t="n"/>
      <c r="H203" s="23">
        <f>IF($B203="",0,$D203*$E203)</f>
        <v/>
      </c>
      <c r="I203" s="23">
        <f>IF($B203="",0,IFERROR($H203*INDEX(Config!$B$6:$B$8,MATCH($C203,Config!$A$6:$A$8,0)),0))</f>
        <v/>
      </c>
      <c r="J203" s="23">
        <f>IF($B203="",0,IFERROR($D203*INDEX(Config!$C$6:$C$8,MATCH($C203,Config!$A$6:$A$8,0)),0)+IFERROR(IF(AND(INDEX(Config!$E$6:$E$8,MATCH($C203,Config!$A$6:$A$8,0))&gt;0,$E203&lt;INDEX(Config!$E$6:$E$8,MATCH($C203,Config!$A$6:$A$8,0))),$D203*INDEX(Config!$D$6:$D$8,MATCH($C203,Config!$A$6:$A$8,0)),0),0))</f>
        <v/>
      </c>
      <c r="K203" s="23">
        <f>IF($B203="",0,$H203*Config!$B$15)</f>
        <v/>
      </c>
      <c r="L203" s="23">
        <f>IF($B203="",0,$D203*IFERROR(INDEX(Produtos!$C$5:$C$54,MATCH($B203,Produtos!$A$5:$A$54,0)),0))</f>
        <v/>
      </c>
      <c r="M203" s="23">
        <f>IF($B203="",0,$H203-$I203-$J203-$K203-$L203-$F203-$G203)</f>
        <v/>
      </c>
      <c r="N203" s="24">
        <f>IF(OR($B203="",$H203=0),0,$M203/$H203)</f>
        <v/>
      </c>
    </row>
    <row r="204">
      <c r="A204" s="21" t="n"/>
      <c r="B204" s="16" t="n"/>
      <c r="C204" s="16" t="n"/>
      <c r="D204" s="22" t="n"/>
      <c r="E204" s="20" t="n"/>
      <c r="F204" s="20" t="n"/>
      <c r="G204" s="20" t="n"/>
      <c r="H204" s="23">
        <f>IF($B204="",0,$D204*$E204)</f>
        <v/>
      </c>
      <c r="I204" s="23">
        <f>IF($B204="",0,IFERROR($H204*INDEX(Config!$B$6:$B$8,MATCH($C204,Config!$A$6:$A$8,0)),0))</f>
        <v/>
      </c>
      <c r="J204" s="23">
        <f>IF($B204="",0,IFERROR($D204*INDEX(Config!$C$6:$C$8,MATCH($C204,Config!$A$6:$A$8,0)),0)+IFERROR(IF(AND(INDEX(Config!$E$6:$E$8,MATCH($C204,Config!$A$6:$A$8,0))&gt;0,$E204&lt;INDEX(Config!$E$6:$E$8,MATCH($C204,Config!$A$6:$A$8,0))),$D204*INDEX(Config!$D$6:$D$8,MATCH($C204,Config!$A$6:$A$8,0)),0),0))</f>
        <v/>
      </c>
      <c r="K204" s="23">
        <f>IF($B204="",0,$H204*Config!$B$15)</f>
        <v/>
      </c>
      <c r="L204" s="23">
        <f>IF($B204="",0,$D204*IFERROR(INDEX(Produtos!$C$5:$C$54,MATCH($B204,Produtos!$A$5:$A$54,0)),0))</f>
        <v/>
      </c>
      <c r="M204" s="23">
        <f>IF($B204="",0,$H204-$I204-$J204-$K204-$L204-$F204-$G204)</f>
        <v/>
      </c>
      <c r="N204" s="24">
        <f>IF(OR($B204="",$H204=0),0,$M204/$H204)</f>
        <v/>
      </c>
    </row>
    <row r="205">
      <c r="A205" s="21" t="n"/>
      <c r="B205" s="16" t="n"/>
      <c r="C205" s="16" t="n"/>
      <c r="D205" s="22" t="n"/>
      <c r="E205" s="20" t="n"/>
      <c r="F205" s="20" t="n"/>
      <c r="G205" s="20" t="n"/>
      <c r="H205" s="23">
        <f>IF($B205="",0,$D205*$E205)</f>
        <v/>
      </c>
      <c r="I205" s="23">
        <f>IF($B205="",0,IFERROR($H205*INDEX(Config!$B$6:$B$8,MATCH($C205,Config!$A$6:$A$8,0)),0))</f>
        <v/>
      </c>
      <c r="J205" s="23">
        <f>IF($B205="",0,IFERROR($D205*INDEX(Config!$C$6:$C$8,MATCH($C205,Config!$A$6:$A$8,0)),0)+IFERROR(IF(AND(INDEX(Config!$E$6:$E$8,MATCH($C205,Config!$A$6:$A$8,0))&gt;0,$E205&lt;INDEX(Config!$E$6:$E$8,MATCH($C205,Config!$A$6:$A$8,0))),$D205*INDEX(Config!$D$6:$D$8,MATCH($C205,Config!$A$6:$A$8,0)),0),0))</f>
        <v/>
      </c>
      <c r="K205" s="23">
        <f>IF($B205="",0,$H205*Config!$B$15)</f>
        <v/>
      </c>
      <c r="L205" s="23">
        <f>IF($B205="",0,$D205*IFERROR(INDEX(Produtos!$C$5:$C$54,MATCH($B205,Produtos!$A$5:$A$54,0)),0))</f>
        <v/>
      </c>
      <c r="M205" s="23">
        <f>IF($B205="",0,$H205-$I205-$J205-$K205-$L205-$F205-$G205)</f>
        <v/>
      </c>
      <c r="N205" s="24">
        <f>IF(OR($B205="",$H205=0),0,$M205/$H205)</f>
        <v/>
      </c>
    </row>
    <row r="206">
      <c r="A206" s="21" t="n"/>
      <c r="B206" s="16" t="n"/>
      <c r="C206" s="16" t="n"/>
      <c r="D206" s="22" t="n"/>
      <c r="E206" s="20" t="n"/>
      <c r="F206" s="20" t="n"/>
      <c r="G206" s="20" t="n"/>
      <c r="H206" s="23">
        <f>IF($B206="",0,$D206*$E206)</f>
        <v/>
      </c>
      <c r="I206" s="23">
        <f>IF($B206="",0,IFERROR($H206*INDEX(Config!$B$6:$B$8,MATCH($C206,Config!$A$6:$A$8,0)),0))</f>
        <v/>
      </c>
      <c r="J206" s="23">
        <f>IF($B206="",0,IFERROR($D206*INDEX(Config!$C$6:$C$8,MATCH($C206,Config!$A$6:$A$8,0)),0)+IFERROR(IF(AND(INDEX(Config!$E$6:$E$8,MATCH($C206,Config!$A$6:$A$8,0))&gt;0,$E206&lt;INDEX(Config!$E$6:$E$8,MATCH($C206,Config!$A$6:$A$8,0))),$D206*INDEX(Config!$D$6:$D$8,MATCH($C206,Config!$A$6:$A$8,0)),0),0))</f>
        <v/>
      </c>
      <c r="K206" s="23">
        <f>IF($B206="",0,$H206*Config!$B$15)</f>
        <v/>
      </c>
      <c r="L206" s="23">
        <f>IF($B206="",0,$D206*IFERROR(INDEX(Produtos!$C$5:$C$54,MATCH($B206,Produtos!$A$5:$A$54,0)),0))</f>
        <v/>
      </c>
      <c r="M206" s="23">
        <f>IF($B206="",0,$H206-$I206-$J206-$K206-$L206-$F206-$G206)</f>
        <v/>
      </c>
      <c r="N206" s="24">
        <f>IF(OR($B206="",$H206=0),0,$M206/$H206)</f>
        <v/>
      </c>
    </row>
    <row r="207">
      <c r="A207" s="21" t="n"/>
      <c r="B207" s="16" t="n"/>
      <c r="C207" s="16" t="n"/>
      <c r="D207" s="22" t="n"/>
      <c r="E207" s="20" t="n"/>
      <c r="F207" s="20" t="n"/>
      <c r="G207" s="20" t="n"/>
      <c r="H207" s="23">
        <f>IF($B207="",0,$D207*$E207)</f>
        <v/>
      </c>
      <c r="I207" s="23">
        <f>IF($B207="",0,IFERROR($H207*INDEX(Config!$B$6:$B$8,MATCH($C207,Config!$A$6:$A$8,0)),0))</f>
        <v/>
      </c>
      <c r="J207" s="23">
        <f>IF($B207="",0,IFERROR($D207*INDEX(Config!$C$6:$C$8,MATCH($C207,Config!$A$6:$A$8,0)),0)+IFERROR(IF(AND(INDEX(Config!$E$6:$E$8,MATCH($C207,Config!$A$6:$A$8,0))&gt;0,$E207&lt;INDEX(Config!$E$6:$E$8,MATCH($C207,Config!$A$6:$A$8,0))),$D207*INDEX(Config!$D$6:$D$8,MATCH($C207,Config!$A$6:$A$8,0)),0),0))</f>
        <v/>
      </c>
      <c r="K207" s="23">
        <f>IF($B207="",0,$H207*Config!$B$15)</f>
        <v/>
      </c>
      <c r="L207" s="23">
        <f>IF($B207="",0,$D207*IFERROR(INDEX(Produtos!$C$5:$C$54,MATCH($B207,Produtos!$A$5:$A$54,0)),0))</f>
        <v/>
      </c>
      <c r="M207" s="23">
        <f>IF($B207="",0,$H207-$I207-$J207-$K207-$L207-$F207-$G207)</f>
        <v/>
      </c>
      <c r="N207" s="24">
        <f>IF(OR($B207="",$H207=0),0,$M207/$H207)</f>
        <v/>
      </c>
    </row>
    <row r="208">
      <c r="A208" s="21" t="n"/>
      <c r="B208" s="16" t="n"/>
      <c r="C208" s="16" t="n"/>
      <c r="D208" s="22" t="n"/>
      <c r="E208" s="20" t="n"/>
      <c r="F208" s="20" t="n"/>
      <c r="G208" s="20" t="n"/>
      <c r="H208" s="23">
        <f>IF($B208="",0,$D208*$E208)</f>
        <v/>
      </c>
      <c r="I208" s="23">
        <f>IF($B208="",0,IFERROR($H208*INDEX(Config!$B$6:$B$8,MATCH($C208,Config!$A$6:$A$8,0)),0))</f>
        <v/>
      </c>
      <c r="J208" s="23">
        <f>IF($B208="",0,IFERROR($D208*INDEX(Config!$C$6:$C$8,MATCH($C208,Config!$A$6:$A$8,0)),0)+IFERROR(IF(AND(INDEX(Config!$E$6:$E$8,MATCH($C208,Config!$A$6:$A$8,0))&gt;0,$E208&lt;INDEX(Config!$E$6:$E$8,MATCH($C208,Config!$A$6:$A$8,0))),$D208*INDEX(Config!$D$6:$D$8,MATCH($C208,Config!$A$6:$A$8,0)),0),0))</f>
        <v/>
      </c>
      <c r="K208" s="23">
        <f>IF($B208="",0,$H208*Config!$B$15)</f>
        <v/>
      </c>
      <c r="L208" s="23">
        <f>IF($B208="",0,$D208*IFERROR(INDEX(Produtos!$C$5:$C$54,MATCH($B208,Produtos!$A$5:$A$54,0)),0))</f>
        <v/>
      </c>
      <c r="M208" s="23">
        <f>IF($B208="",0,$H208-$I208-$J208-$K208-$L208-$F208-$G208)</f>
        <v/>
      </c>
      <c r="N208" s="24">
        <f>IF(OR($B208="",$H208=0),0,$M208/$H208)</f>
        <v/>
      </c>
    </row>
    <row r="209">
      <c r="A209" s="21" t="n"/>
      <c r="B209" s="16" t="n"/>
      <c r="C209" s="16" t="n"/>
      <c r="D209" s="22" t="n"/>
      <c r="E209" s="20" t="n"/>
      <c r="F209" s="20" t="n"/>
      <c r="G209" s="20" t="n"/>
      <c r="H209" s="23">
        <f>IF($B209="",0,$D209*$E209)</f>
        <v/>
      </c>
      <c r="I209" s="23">
        <f>IF($B209="",0,IFERROR($H209*INDEX(Config!$B$6:$B$8,MATCH($C209,Config!$A$6:$A$8,0)),0))</f>
        <v/>
      </c>
      <c r="J209" s="23">
        <f>IF($B209="",0,IFERROR($D209*INDEX(Config!$C$6:$C$8,MATCH($C209,Config!$A$6:$A$8,0)),0)+IFERROR(IF(AND(INDEX(Config!$E$6:$E$8,MATCH($C209,Config!$A$6:$A$8,0))&gt;0,$E209&lt;INDEX(Config!$E$6:$E$8,MATCH($C209,Config!$A$6:$A$8,0))),$D209*INDEX(Config!$D$6:$D$8,MATCH($C209,Config!$A$6:$A$8,0)),0),0))</f>
        <v/>
      </c>
      <c r="K209" s="23">
        <f>IF($B209="",0,$H209*Config!$B$15)</f>
        <v/>
      </c>
      <c r="L209" s="23">
        <f>IF($B209="",0,$D209*IFERROR(INDEX(Produtos!$C$5:$C$54,MATCH($B209,Produtos!$A$5:$A$54,0)),0))</f>
        <v/>
      </c>
      <c r="M209" s="23">
        <f>IF($B209="",0,$H209-$I209-$J209-$K209-$L209-$F209-$G209)</f>
        <v/>
      </c>
      <c r="N209" s="24">
        <f>IF(OR($B209="",$H209=0),0,$M209/$H209)</f>
        <v/>
      </c>
    </row>
    <row r="210">
      <c r="A210" s="21" t="n"/>
      <c r="B210" s="16" t="n"/>
      <c r="C210" s="16" t="n"/>
      <c r="D210" s="22" t="n"/>
      <c r="E210" s="20" t="n"/>
      <c r="F210" s="20" t="n"/>
      <c r="G210" s="20" t="n"/>
      <c r="H210" s="23">
        <f>IF($B210="",0,$D210*$E210)</f>
        <v/>
      </c>
      <c r="I210" s="23">
        <f>IF($B210="",0,IFERROR($H210*INDEX(Config!$B$6:$B$8,MATCH($C210,Config!$A$6:$A$8,0)),0))</f>
        <v/>
      </c>
      <c r="J210" s="23">
        <f>IF($B210="",0,IFERROR($D210*INDEX(Config!$C$6:$C$8,MATCH($C210,Config!$A$6:$A$8,0)),0)+IFERROR(IF(AND(INDEX(Config!$E$6:$E$8,MATCH($C210,Config!$A$6:$A$8,0))&gt;0,$E210&lt;INDEX(Config!$E$6:$E$8,MATCH($C210,Config!$A$6:$A$8,0))),$D210*INDEX(Config!$D$6:$D$8,MATCH($C210,Config!$A$6:$A$8,0)),0),0))</f>
        <v/>
      </c>
      <c r="K210" s="23">
        <f>IF($B210="",0,$H210*Config!$B$15)</f>
        <v/>
      </c>
      <c r="L210" s="23">
        <f>IF($B210="",0,$D210*IFERROR(INDEX(Produtos!$C$5:$C$54,MATCH($B210,Produtos!$A$5:$A$54,0)),0))</f>
        <v/>
      </c>
      <c r="M210" s="23">
        <f>IF($B210="",0,$H210-$I210-$J210-$K210-$L210-$F210-$G210)</f>
        <v/>
      </c>
      <c r="N210" s="24">
        <f>IF(OR($B210="",$H210=0),0,$M210/$H210)</f>
        <v/>
      </c>
    </row>
    <row r="211">
      <c r="A211" s="21" t="n"/>
      <c r="B211" s="16" t="n"/>
      <c r="C211" s="16" t="n"/>
      <c r="D211" s="22" t="n"/>
      <c r="E211" s="20" t="n"/>
      <c r="F211" s="20" t="n"/>
      <c r="G211" s="20" t="n"/>
      <c r="H211" s="23">
        <f>IF($B211="",0,$D211*$E211)</f>
        <v/>
      </c>
      <c r="I211" s="23">
        <f>IF($B211="",0,IFERROR($H211*INDEX(Config!$B$6:$B$8,MATCH($C211,Config!$A$6:$A$8,0)),0))</f>
        <v/>
      </c>
      <c r="J211" s="23">
        <f>IF($B211="",0,IFERROR($D211*INDEX(Config!$C$6:$C$8,MATCH($C211,Config!$A$6:$A$8,0)),0)+IFERROR(IF(AND(INDEX(Config!$E$6:$E$8,MATCH($C211,Config!$A$6:$A$8,0))&gt;0,$E211&lt;INDEX(Config!$E$6:$E$8,MATCH($C211,Config!$A$6:$A$8,0))),$D211*INDEX(Config!$D$6:$D$8,MATCH($C211,Config!$A$6:$A$8,0)),0),0))</f>
        <v/>
      </c>
      <c r="K211" s="23">
        <f>IF($B211="",0,$H211*Config!$B$15)</f>
        <v/>
      </c>
      <c r="L211" s="23">
        <f>IF($B211="",0,$D211*IFERROR(INDEX(Produtos!$C$5:$C$54,MATCH($B211,Produtos!$A$5:$A$54,0)),0))</f>
        <v/>
      </c>
      <c r="M211" s="23">
        <f>IF($B211="",0,$H211-$I211-$J211-$K211-$L211-$F211-$G211)</f>
        <v/>
      </c>
      <c r="N211" s="24">
        <f>IF(OR($B211="",$H211=0),0,$M211/$H211)</f>
        <v/>
      </c>
    </row>
    <row r="212">
      <c r="A212" s="21" t="n"/>
      <c r="B212" s="16" t="n"/>
      <c r="C212" s="16" t="n"/>
      <c r="D212" s="22" t="n"/>
      <c r="E212" s="20" t="n"/>
      <c r="F212" s="20" t="n"/>
      <c r="G212" s="20" t="n"/>
      <c r="H212" s="23">
        <f>IF($B212="",0,$D212*$E212)</f>
        <v/>
      </c>
      <c r="I212" s="23">
        <f>IF($B212="",0,IFERROR($H212*INDEX(Config!$B$6:$B$8,MATCH($C212,Config!$A$6:$A$8,0)),0))</f>
        <v/>
      </c>
      <c r="J212" s="23">
        <f>IF($B212="",0,IFERROR($D212*INDEX(Config!$C$6:$C$8,MATCH($C212,Config!$A$6:$A$8,0)),0)+IFERROR(IF(AND(INDEX(Config!$E$6:$E$8,MATCH($C212,Config!$A$6:$A$8,0))&gt;0,$E212&lt;INDEX(Config!$E$6:$E$8,MATCH($C212,Config!$A$6:$A$8,0))),$D212*INDEX(Config!$D$6:$D$8,MATCH($C212,Config!$A$6:$A$8,0)),0),0))</f>
        <v/>
      </c>
      <c r="K212" s="23">
        <f>IF($B212="",0,$H212*Config!$B$15)</f>
        <v/>
      </c>
      <c r="L212" s="23">
        <f>IF($B212="",0,$D212*IFERROR(INDEX(Produtos!$C$5:$C$54,MATCH($B212,Produtos!$A$5:$A$54,0)),0))</f>
        <v/>
      </c>
      <c r="M212" s="23">
        <f>IF($B212="",0,$H212-$I212-$J212-$K212-$L212-$F212-$G212)</f>
        <v/>
      </c>
      <c r="N212" s="24">
        <f>IF(OR($B212="",$H212=0),0,$M212/$H212)</f>
        <v/>
      </c>
    </row>
    <row r="213">
      <c r="A213" s="21" t="n"/>
      <c r="B213" s="16" t="n"/>
      <c r="C213" s="16" t="n"/>
      <c r="D213" s="22" t="n"/>
      <c r="E213" s="20" t="n"/>
      <c r="F213" s="20" t="n"/>
      <c r="G213" s="20" t="n"/>
      <c r="H213" s="23">
        <f>IF($B213="",0,$D213*$E213)</f>
        <v/>
      </c>
      <c r="I213" s="23">
        <f>IF($B213="",0,IFERROR($H213*INDEX(Config!$B$6:$B$8,MATCH($C213,Config!$A$6:$A$8,0)),0))</f>
        <v/>
      </c>
      <c r="J213" s="23">
        <f>IF($B213="",0,IFERROR($D213*INDEX(Config!$C$6:$C$8,MATCH($C213,Config!$A$6:$A$8,0)),0)+IFERROR(IF(AND(INDEX(Config!$E$6:$E$8,MATCH($C213,Config!$A$6:$A$8,0))&gt;0,$E213&lt;INDEX(Config!$E$6:$E$8,MATCH($C213,Config!$A$6:$A$8,0))),$D213*INDEX(Config!$D$6:$D$8,MATCH($C213,Config!$A$6:$A$8,0)),0),0))</f>
        <v/>
      </c>
      <c r="K213" s="23">
        <f>IF($B213="",0,$H213*Config!$B$15)</f>
        <v/>
      </c>
      <c r="L213" s="23">
        <f>IF($B213="",0,$D213*IFERROR(INDEX(Produtos!$C$5:$C$54,MATCH($B213,Produtos!$A$5:$A$54,0)),0))</f>
        <v/>
      </c>
      <c r="M213" s="23">
        <f>IF($B213="",0,$H213-$I213-$J213-$K213-$L213-$F213-$G213)</f>
        <v/>
      </c>
      <c r="N213" s="24">
        <f>IF(OR($B213="",$H213=0),0,$M213/$H213)</f>
        <v/>
      </c>
    </row>
    <row r="214">
      <c r="A214" s="21" t="n"/>
      <c r="B214" s="16" t="n"/>
      <c r="C214" s="16" t="n"/>
      <c r="D214" s="22" t="n"/>
      <c r="E214" s="20" t="n"/>
      <c r="F214" s="20" t="n"/>
      <c r="G214" s="20" t="n"/>
      <c r="H214" s="23">
        <f>IF($B214="",0,$D214*$E214)</f>
        <v/>
      </c>
      <c r="I214" s="23">
        <f>IF($B214="",0,IFERROR($H214*INDEX(Config!$B$6:$B$8,MATCH($C214,Config!$A$6:$A$8,0)),0))</f>
        <v/>
      </c>
      <c r="J214" s="23">
        <f>IF($B214="",0,IFERROR($D214*INDEX(Config!$C$6:$C$8,MATCH($C214,Config!$A$6:$A$8,0)),0)+IFERROR(IF(AND(INDEX(Config!$E$6:$E$8,MATCH($C214,Config!$A$6:$A$8,0))&gt;0,$E214&lt;INDEX(Config!$E$6:$E$8,MATCH($C214,Config!$A$6:$A$8,0))),$D214*INDEX(Config!$D$6:$D$8,MATCH($C214,Config!$A$6:$A$8,0)),0),0))</f>
        <v/>
      </c>
      <c r="K214" s="23">
        <f>IF($B214="",0,$H214*Config!$B$15)</f>
        <v/>
      </c>
      <c r="L214" s="23">
        <f>IF($B214="",0,$D214*IFERROR(INDEX(Produtos!$C$5:$C$54,MATCH($B214,Produtos!$A$5:$A$54,0)),0))</f>
        <v/>
      </c>
      <c r="M214" s="23">
        <f>IF($B214="",0,$H214-$I214-$J214-$K214-$L214-$F214-$G214)</f>
        <v/>
      </c>
      <c r="N214" s="24">
        <f>IF(OR($B214="",$H214=0),0,$M214/$H214)</f>
        <v/>
      </c>
    </row>
    <row r="215">
      <c r="A215" s="21" t="n"/>
      <c r="B215" s="16" t="n"/>
      <c r="C215" s="16" t="n"/>
      <c r="D215" s="22" t="n"/>
      <c r="E215" s="20" t="n"/>
      <c r="F215" s="20" t="n"/>
      <c r="G215" s="20" t="n"/>
      <c r="H215" s="23">
        <f>IF($B215="",0,$D215*$E215)</f>
        <v/>
      </c>
      <c r="I215" s="23">
        <f>IF($B215="",0,IFERROR($H215*INDEX(Config!$B$6:$B$8,MATCH($C215,Config!$A$6:$A$8,0)),0))</f>
        <v/>
      </c>
      <c r="J215" s="23">
        <f>IF($B215="",0,IFERROR($D215*INDEX(Config!$C$6:$C$8,MATCH($C215,Config!$A$6:$A$8,0)),0)+IFERROR(IF(AND(INDEX(Config!$E$6:$E$8,MATCH($C215,Config!$A$6:$A$8,0))&gt;0,$E215&lt;INDEX(Config!$E$6:$E$8,MATCH($C215,Config!$A$6:$A$8,0))),$D215*INDEX(Config!$D$6:$D$8,MATCH($C215,Config!$A$6:$A$8,0)),0),0))</f>
        <v/>
      </c>
      <c r="K215" s="23">
        <f>IF($B215="",0,$H215*Config!$B$15)</f>
        <v/>
      </c>
      <c r="L215" s="23">
        <f>IF($B215="",0,$D215*IFERROR(INDEX(Produtos!$C$5:$C$54,MATCH($B215,Produtos!$A$5:$A$54,0)),0))</f>
        <v/>
      </c>
      <c r="M215" s="23">
        <f>IF($B215="",0,$H215-$I215-$J215-$K215-$L215-$F215-$G215)</f>
        <v/>
      </c>
      <c r="N215" s="24">
        <f>IF(OR($B215="",$H215=0),0,$M215/$H215)</f>
        <v/>
      </c>
    </row>
    <row r="216">
      <c r="A216" s="21" t="n"/>
      <c r="B216" s="16" t="n"/>
      <c r="C216" s="16" t="n"/>
      <c r="D216" s="22" t="n"/>
      <c r="E216" s="20" t="n"/>
      <c r="F216" s="20" t="n"/>
      <c r="G216" s="20" t="n"/>
      <c r="H216" s="23">
        <f>IF($B216="",0,$D216*$E216)</f>
        <v/>
      </c>
      <c r="I216" s="23">
        <f>IF($B216="",0,IFERROR($H216*INDEX(Config!$B$6:$B$8,MATCH($C216,Config!$A$6:$A$8,0)),0))</f>
        <v/>
      </c>
      <c r="J216" s="23">
        <f>IF($B216="",0,IFERROR($D216*INDEX(Config!$C$6:$C$8,MATCH($C216,Config!$A$6:$A$8,0)),0)+IFERROR(IF(AND(INDEX(Config!$E$6:$E$8,MATCH($C216,Config!$A$6:$A$8,0))&gt;0,$E216&lt;INDEX(Config!$E$6:$E$8,MATCH($C216,Config!$A$6:$A$8,0))),$D216*INDEX(Config!$D$6:$D$8,MATCH($C216,Config!$A$6:$A$8,0)),0),0))</f>
        <v/>
      </c>
      <c r="K216" s="23">
        <f>IF($B216="",0,$H216*Config!$B$15)</f>
        <v/>
      </c>
      <c r="L216" s="23">
        <f>IF($B216="",0,$D216*IFERROR(INDEX(Produtos!$C$5:$C$54,MATCH($B216,Produtos!$A$5:$A$54,0)),0))</f>
        <v/>
      </c>
      <c r="M216" s="23">
        <f>IF($B216="",0,$H216-$I216-$J216-$K216-$L216-$F216-$G216)</f>
        <v/>
      </c>
      <c r="N216" s="24">
        <f>IF(OR($B216="",$H216=0),0,$M216/$H216)</f>
        <v/>
      </c>
    </row>
    <row r="217">
      <c r="A217" s="21" t="n"/>
      <c r="B217" s="16" t="n"/>
      <c r="C217" s="16" t="n"/>
      <c r="D217" s="22" t="n"/>
      <c r="E217" s="20" t="n"/>
      <c r="F217" s="20" t="n"/>
      <c r="G217" s="20" t="n"/>
      <c r="H217" s="23">
        <f>IF($B217="",0,$D217*$E217)</f>
        <v/>
      </c>
      <c r="I217" s="23">
        <f>IF($B217="",0,IFERROR($H217*INDEX(Config!$B$6:$B$8,MATCH($C217,Config!$A$6:$A$8,0)),0))</f>
        <v/>
      </c>
      <c r="J217" s="23">
        <f>IF($B217="",0,IFERROR($D217*INDEX(Config!$C$6:$C$8,MATCH($C217,Config!$A$6:$A$8,0)),0)+IFERROR(IF(AND(INDEX(Config!$E$6:$E$8,MATCH($C217,Config!$A$6:$A$8,0))&gt;0,$E217&lt;INDEX(Config!$E$6:$E$8,MATCH($C217,Config!$A$6:$A$8,0))),$D217*INDEX(Config!$D$6:$D$8,MATCH($C217,Config!$A$6:$A$8,0)),0),0))</f>
        <v/>
      </c>
      <c r="K217" s="23">
        <f>IF($B217="",0,$H217*Config!$B$15)</f>
        <v/>
      </c>
      <c r="L217" s="23">
        <f>IF($B217="",0,$D217*IFERROR(INDEX(Produtos!$C$5:$C$54,MATCH($B217,Produtos!$A$5:$A$54,0)),0))</f>
        <v/>
      </c>
      <c r="M217" s="23">
        <f>IF($B217="",0,$H217-$I217-$J217-$K217-$L217-$F217-$G217)</f>
        <v/>
      </c>
      <c r="N217" s="24">
        <f>IF(OR($B217="",$H217=0),0,$M217/$H217)</f>
        <v/>
      </c>
    </row>
    <row r="218">
      <c r="A218" s="21" t="n"/>
      <c r="B218" s="16" t="n"/>
      <c r="C218" s="16" t="n"/>
      <c r="D218" s="22" t="n"/>
      <c r="E218" s="20" t="n"/>
      <c r="F218" s="20" t="n"/>
      <c r="G218" s="20" t="n"/>
      <c r="H218" s="23">
        <f>IF($B218="",0,$D218*$E218)</f>
        <v/>
      </c>
      <c r="I218" s="23">
        <f>IF($B218="",0,IFERROR($H218*INDEX(Config!$B$6:$B$8,MATCH($C218,Config!$A$6:$A$8,0)),0))</f>
        <v/>
      </c>
      <c r="J218" s="23">
        <f>IF($B218="",0,IFERROR($D218*INDEX(Config!$C$6:$C$8,MATCH($C218,Config!$A$6:$A$8,0)),0)+IFERROR(IF(AND(INDEX(Config!$E$6:$E$8,MATCH($C218,Config!$A$6:$A$8,0))&gt;0,$E218&lt;INDEX(Config!$E$6:$E$8,MATCH($C218,Config!$A$6:$A$8,0))),$D218*INDEX(Config!$D$6:$D$8,MATCH($C218,Config!$A$6:$A$8,0)),0),0))</f>
        <v/>
      </c>
      <c r="K218" s="23">
        <f>IF($B218="",0,$H218*Config!$B$15)</f>
        <v/>
      </c>
      <c r="L218" s="23">
        <f>IF($B218="",0,$D218*IFERROR(INDEX(Produtos!$C$5:$C$54,MATCH($B218,Produtos!$A$5:$A$54,0)),0))</f>
        <v/>
      </c>
      <c r="M218" s="23">
        <f>IF($B218="",0,$H218-$I218-$J218-$K218-$L218-$F218-$G218)</f>
        <v/>
      </c>
      <c r="N218" s="24">
        <f>IF(OR($B218="",$H218=0),0,$M218/$H218)</f>
        <v/>
      </c>
    </row>
    <row r="219">
      <c r="A219" s="21" t="n"/>
      <c r="B219" s="16" t="n"/>
      <c r="C219" s="16" t="n"/>
      <c r="D219" s="22" t="n"/>
      <c r="E219" s="20" t="n"/>
      <c r="F219" s="20" t="n"/>
      <c r="G219" s="20" t="n"/>
      <c r="H219" s="23">
        <f>IF($B219="",0,$D219*$E219)</f>
        <v/>
      </c>
      <c r="I219" s="23">
        <f>IF($B219="",0,IFERROR($H219*INDEX(Config!$B$6:$B$8,MATCH($C219,Config!$A$6:$A$8,0)),0))</f>
        <v/>
      </c>
      <c r="J219" s="23">
        <f>IF($B219="",0,IFERROR($D219*INDEX(Config!$C$6:$C$8,MATCH($C219,Config!$A$6:$A$8,0)),0)+IFERROR(IF(AND(INDEX(Config!$E$6:$E$8,MATCH($C219,Config!$A$6:$A$8,0))&gt;0,$E219&lt;INDEX(Config!$E$6:$E$8,MATCH($C219,Config!$A$6:$A$8,0))),$D219*INDEX(Config!$D$6:$D$8,MATCH($C219,Config!$A$6:$A$8,0)),0),0))</f>
        <v/>
      </c>
      <c r="K219" s="23">
        <f>IF($B219="",0,$H219*Config!$B$15)</f>
        <v/>
      </c>
      <c r="L219" s="23">
        <f>IF($B219="",0,$D219*IFERROR(INDEX(Produtos!$C$5:$C$54,MATCH($B219,Produtos!$A$5:$A$54,0)),0))</f>
        <v/>
      </c>
      <c r="M219" s="23">
        <f>IF($B219="",0,$H219-$I219-$J219-$K219-$L219-$F219-$G219)</f>
        <v/>
      </c>
      <c r="N219" s="24">
        <f>IF(OR($B219="",$H219=0),0,$M219/$H219)</f>
        <v/>
      </c>
    </row>
    <row r="220">
      <c r="A220" s="21" t="n"/>
      <c r="B220" s="16" t="n"/>
      <c r="C220" s="16" t="n"/>
      <c r="D220" s="22" t="n"/>
      <c r="E220" s="20" t="n"/>
      <c r="F220" s="20" t="n"/>
      <c r="G220" s="20" t="n"/>
      <c r="H220" s="23">
        <f>IF($B220="",0,$D220*$E220)</f>
        <v/>
      </c>
      <c r="I220" s="23">
        <f>IF($B220="",0,IFERROR($H220*INDEX(Config!$B$6:$B$8,MATCH($C220,Config!$A$6:$A$8,0)),0))</f>
        <v/>
      </c>
      <c r="J220" s="23">
        <f>IF($B220="",0,IFERROR($D220*INDEX(Config!$C$6:$C$8,MATCH($C220,Config!$A$6:$A$8,0)),0)+IFERROR(IF(AND(INDEX(Config!$E$6:$E$8,MATCH($C220,Config!$A$6:$A$8,0))&gt;0,$E220&lt;INDEX(Config!$E$6:$E$8,MATCH($C220,Config!$A$6:$A$8,0))),$D220*INDEX(Config!$D$6:$D$8,MATCH($C220,Config!$A$6:$A$8,0)),0),0))</f>
        <v/>
      </c>
      <c r="K220" s="23">
        <f>IF($B220="",0,$H220*Config!$B$15)</f>
        <v/>
      </c>
      <c r="L220" s="23">
        <f>IF($B220="",0,$D220*IFERROR(INDEX(Produtos!$C$5:$C$54,MATCH($B220,Produtos!$A$5:$A$54,0)),0))</f>
        <v/>
      </c>
      <c r="M220" s="23">
        <f>IF($B220="",0,$H220-$I220-$J220-$K220-$L220-$F220-$G220)</f>
        <v/>
      </c>
      <c r="N220" s="24">
        <f>IF(OR($B220="",$H220=0),0,$M220/$H220)</f>
        <v/>
      </c>
    </row>
    <row r="221">
      <c r="A221" s="21" t="n"/>
      <c r="B221" s="16" t="n"/>
      <c r="C221" s="16" t="n"/>
      <c r="D221" s="22" t="n"/>
      <c r="E221" s="20" t="n"/>
      <c r="F221" s="20" t="n"/>
      <c r="G221" s="20" t="n"/>
      <c r="H221" s="23">
        <f>IF($B221="",0,$D221*$E221)</f>
        <v/>
      </c>
      <c r="I221" s="23">
        <f>IF($B221="",0,IFERROR($H221*INDEX(Config!$B$6:$B$8,MATCH($C221,Config!$A$6:$A$8,0)),0))</f>
        <v/>
      </c>
      <c r="J221" s="23">
        <f>IF($B221="",0,IFERROR($D221*INDEX(Config!$C$6:$C$8,MATCH($C221,Config!$A$6:$A$8,0)),0)+IFERROR(IF(AND(INDEX(Config!$E$6:$E$8,MATCH($C221,Config!$A$6:$A$8,0))&gt;0,$E221&lt;INDEX(Config!$E$6:$E$8,MATCH($C221,Config!$A$6:$A$8,0))),$D221*INDEX(Config!$D$6:$D$8,MATCH($C221,Config!$A$6:$A$8,0)),0),0))</f>
        <v/>
      </c>
      <c r="K221" s="23">
        <f>IF($B221="",0,$H221*Config!$B$15)</f>
        <v/>
      </c>
      <c r="L221" s="23">
        <f>IF($B221="",0,$D221*IFERROR(INDEX(Produtos!$C$5:$C$54,MATCH($B221,Produtos!$A$5:$A$54,0)),0))</f>
        <v/>
      </c>
      <c r="M221" s="23">
        <f>IF($B221="",0,$H221-$I221-$J221-$K221-$L221-$F221-$G221)</f>
        <v/>
      </c>
      <c r="N221" s="24">
        <f>IF(OR($B221="",$H221=0),0,$M221/$H221)</f>
        <v/>
      </c>
    </row>
    <row r="222">
      <c r="A222" s="21" t="n"/>
      <c r="B222" s="16" t="n"/>
      <c r="C222" s="16" t="n"/>
      <c r="D222" s="22" t="n"/>
      <c r="E222" s="20" t="n"/>
      <c r="F222" s="20" t="n"/>
      <c r="G222" s="20" t="n"/>
      <c r="H222" s="23">
        <f>IF($B222="",0,$D222*$E222)</f>
        <v/>
      </c>
      <c r="I222" s="23">
        <f>IF($B222="",0,IFERROR($H222*INDEX(Config!$B$6:$B$8,MATCH($C222,Config!$A$6:$A$8,0)),0))</f>
        <v/>
      </c>
      <c r="J222" s="23">
        <f>IF($B222="",0,IFERROR($D222*INDEX(Config!$C$6:$C$8,MATCH($C222,Config!$A$6:$A$8,0)),0)+IFERROR(IF(AND(INDEX(Config!$E$6:$E$8,MATCH($C222,Config!$A$6:$A$8,0))&gt;0,$E222&lt;INDEX(Config!$E$6:$E$8,MATCH($C222,Config!$A$6:$A$8,0))),$D222*INDEX(Config!$D$6:$D$8,MATCH($C222,Config!$A$6:$A$8,0)),0),0))</f>
        <v/>
      </c>
      <c r="K222" s="23">
        <f>IF($B222="",0,$H222*Config!$B$15)</f>
        <v/>
      </c>
      <c r="L222" s="23">
        <f>IF($B222="",0,$D222*IFERROR(INDEX(Produtos!$C$5:$C$54,MATCH($B222,Produtos!$A$5:$A$54,0)),0))</f>
        <v/>
      </c>
      <c r="M222" s="23">
        <f>IF($B222="",0,$H222-$I222-$J222-$K222-$L222-$F222-$G222)</f>
        <v/>
      </c>
      <c r="N222" s="24">
        <f>IF(OR($B222="",$H222=0),0,$M222/$H222)</f>
        <v/>
      </c>
    </row>
    <row r="223">
      <c r="A223" s="21" t="n"/>
      <c r="B223" s="16" t="n"/>
      <c r="C223" s="16" t="n"/>
      <c r="D223" s="22" t="n"/>
      <c r="E223" s="20" t="n"/>
      <c r="F223" s="20" t="n"/>
      <c r="G223" s="20" t="n"/>
      <c r="H223" s="23">
        <f>IF($B223="",0,$D223*$E223)</f>
        <v/>
      </c>
      <c r="I223" s="23">
        <f>IF($B223="",0,IFERROR($H223*INDEX(Config!$B$6:$B$8,MATCH($C223,Config!$A$6:$A$8,0)),0))</f>
        <v/>
      </c>
      <c r="J223" s="23">
        <f>IF($B223="",0,IFERROR($D223*INDEX(Config!$C$6:$C$8,MATCH($C223,Config!$A$6:$A$8,0)),0)+IFERROR(IF(AND(INDEX(Config!$E$6:$E$8,MATCH($C223,Config!$A$6:$A$8,0))&gt;0,$E223&lt;INDEX(Config!$E$6:$E$8,MATCH($C223,Config!$A$6:$A$8,0))),$D223*INDEX(Config!$D$6:$D$8,MATCH($C223,Config!$A$6:$A$8,0)),0),0))</f>
        <v/>
      </c>
      <c r="K223" s="23">
        <f>IF($B223="",0,$H223*Config!$B$15)</f>
        <v/>
      </c>
      <c r="L223" s="23">
        <f>IF($B223="",0,$D223*IFERROR(INDEX(Produtos!$C$5:$C$54,MATCH($B223,Produtos!$A$5:$A$54,0)),0))</f>
        <v/>
      </c>
      <c r="M223" s="23">
        <f>IF($B223="",0,$H223-$I223-$J223-$K223-$L223-$F223-$G223)</f>
        <v/>
      </c>
      <c r="N223" s="24">
        <f>IF(OR($B223="",$H223=0),0,$M223/$H223)</f>
        <v/>
      </c>
    </row>
    <row r="224">
      <c r="A224" s="21" t="n"/>
      <c r="B224" s="16" t="n"/>
      <c r="C224" s="16" t="n"/>
      <c r="D224" s="22" t="n"/>
      <c r="E224" s="20" t="n"/>
      <c r="F224" s="20" t="n"/>
      <c r="G224" s="20" t="n"/>
      <c r="H224" s="23">
        <f>IF($B224="",0,$D224*$E224)</f>
        <v/>
      </c>
      <c r="I224" s="23">
        <f>IF($B224="",0,IFERROR($H224*INDEX(Config!$B$6:$B$8,MATCH($C224,Config!$A$6:$A$8,0)),0))</f>
        <v/>
      </c>
      <c r="J224" s="23">
        <f>IF($B224="",0,IFERROR($D224*INDEX(Config!$C$6:$C$8,MATCH($C224,Config!$A$6:$A$8,0)),0)+IFERROR(IF(AND(INDEX(Config!$E$6:$E$8,MATCH($C224,Config!$A$6:$A$8,0))&gt;0,$E224&lt;INDEX(Config!$E$6:$E$8,MATCH($C224,Config!$A$6:$A$8,0))),$D224*INDEX(Config!$D$6:$D$8,MATCH($C224,Config!$A$6:$A$8,0)),0),0))</f>
        <v/>
      </c>
      <c r="K224" s="23">
        <f>IF($B224="",0,$H224*Config!$B$15)</f>
        <v/>
      </c>
      <c r="L224" s="23">
        <f>IF($B224="",0,$D224*IFERROR(INDEX(Produtos!$C$5:$C$54,MATCH($B224,Produtos!$A$5:$A$54,0)),0))</f>
        <v/>
      </c>
      <c r="M224" s="23">
        <f>IF($B224="",0,$H224-$I224-$J224-$K224-$L224-$F224-$G224)</f>
        <v/>
      </c>
      <c r="N224" s="24">
        <f>IF(OR($B224="",$H224=0),0,$M224/$H224)</f>
        <v/>
      </c>
    </row>
    <row r="225">
      <c r="A225" s="21" t="n"/>
      <c r="B225" s="16" t="n"/>
      <c r="C225" s="16" t="n"/>
      <c r="D225" s="22" t="n"/>
      <c r="E225" s="20" t="n"/>
      <c r="F225" s="20" t="n"/>
      <c r="G225" s="20" t="n"/>
      <c r="H225" s="23">
        <f>IF($B225="",0,$D225*$E225)</f>
        <v/>
      </c>
      <c r="I225" s="23">
        <f>IF($B225="",0,IFERROR($H225*INDEX(Config!$B$6:$B$8,MATCH($C225,Config!$A$6:$A$8,0)),0))</f>
        <v/>
      </c>
      <c r="J225" s="23">
        <f>IF($B225="",0,IFERROR($D225*INDEX(Config!$C$6:$C$8,MATCH($C225,Config!$A$6:$A$8,0)),0)+IFERROR(IF(AND(INDEX(Config!$E$6:$E$8,MATCH($C225,Config!$A$6:$A$8,0))&gt;0,$E225&lt;INDEX(Config!$E$6:$E$8,MATCH($C225,Config!$A$6:$A$8,0))),$D225*INDEX(Config!$D$6:$D$8,MATCH($C225,Config!$A$6:$A$8,0)),0),0))</f>
        <v/>
      </c>
      <c r="K225" s="23">
        <f>IF($B225="",0,$H225*Config!$B$15)</f>
        <v/>
      </c>
      <c r="L225" s="23">
        <f>IF($B225="",0,$D225*IFERROR(INDEX(Produtos!$C$5:$C$54,MATCH($B225,Produtos!$A$5:$A$54,0)),0))</f>
        <v/>
      </c>
      <c r="M225" s="23">
        <f>IF($B225="",0,$H225-$I225-$J225-$K225-$L225-$F225-$G225)</f>
        <v/>
      </c>
      <c r="N225" s="24">
        <f>IF(OR($B225="",$H225=0),0,$M225/$H225)</f>
        <v/>
      </c>
    </row>
    <row r="226">
      <c r="A226" s="21" t="n"/>
      <c r="B226" s="16" t="n"/>
      <c r="C226" s="16" t="n"/>
      <c r="D226" s="22" t="n"/>
      <c r="E226" s="20" t="n"/>
      <c r="F226" s="20" t="n"/>
      <c r="G226" s="20" t="n"/>
      <c r="H226" s="23">
        <f>IF($B226="",0,$D226*$E226)</f>
        <v/>
      </c>
      <c r="I226" s="23">
        <f>IF($B226="",0,IFERROR($H226*INDEX(Config!$B$6:$B$8,MATCH($C226,Config!$A$6:$A$8,0)),0))</f>
        <v/>
      </c>
      <c r="J226" s="23">
        <f>IF($B226="",0,IFERROR($D226*INDEX(Config!$C$6:$C$8,MATCH($C226,Config!$A$6:$A$8,0)),0)+IFERROR(IF(AND(INDEX(Config!$E$6:$E$8,MATCH($C226,Config!$A$6:$A$8,0))&gt;0,$E226&lt;INDEX(Config!$E$6:$E$8,MATCH($C226,Config!$A$6:$A$8,0))),$D226*INDEX(Config!$D$6:$D$8,MATCH($C226,Config!$A$6:$A$8,0)),0),0))</f>
        <v/>
      </c>
      <c r="K226" s="23">
        <f>IF($B226="",0,$H226*Config!$B$15)</f>
        <v/>
      </c>
      <c r="L226" s="23">
        <f>IF($B226="",0,$D226*IFERROR(INDEX(Produtos!$C$5:$C$54,MATCH($B226,Produtos!$A$5:$A$54,0)),0))</f>
        <v/>
      </c>
      <c r="M226" s="23">
        <f>IF($B226="",0,$H226-$I226-$J226-$K226-$L226-$F226-$G226)</f>
        <v/>
      </c>
      <c r="N226" s="24">
        <f>IF(OR($B226="",$H226=0),0,$M226/$H226)</f>
        <v/>
      </c>
    </row>
    <row r="227">
      <c r="A227" s="21" t="n"/>
      <c r="B227" s="16" t="n"/>
      <c r="C227" s="16" t="n"/>
      <c r="D227" s="22" t="n"/>
      <c r="E227" s="20" t="n"/>
      <c r="F227" s="20" t="n"/>
      <c r="G227" s="20" t="n"/>
      <c r="H227" s="23">
        <f>IF($B227="",0,$D227*$E227)</f>
        <v/>
      </c>
      <c r="I227" s="23">
        <f>IF($B227="",0,IFERROR($H227*INDEX(Config!$B$6:$B$8,MATCH($C227,Config!$A$6:$A$8,0)),0))</f>
        <v/>
      </c>
      <c r="J227" s="23">
        <f>IF($B227="",0,IFERROR($D227*INDEX(Config!$C$6:$C$8,MATCH($C227,Config!$A$6:$A$8,0)),0)+IFERROR(IF(AND(INDEX(Config!$E$6:$E$8,MATCH($C227,Config!$A$6:$A$8,0))&gt;0,$E227&lt;INDEX(Config!$E$6:$E$8,MATCH($C227,Config!$A$6:$A$8,0))),$D227*INDEX(Config!$D$6:$D$8,MATCH($C227,Config!$A$6:$A$8,0)),0),0))</f>
        <v/>
      </c>
      <c r="K227" s="23">
        <f>IF($B227="",0,$H227*Config!$B$15)</f>
        <v/>
      </c>
      <c r="L227" s="23">
        <f>IF($B227="",0,$D227*IFERROR(INDEX(Produtos!$C$5:$C$54,MATCH($B227,Produtos!$A$5:$A$54,0)),0))</f>
        <v/>
      </c>
      <c r="M227" s="23">
        <f>IF($B227="",0,$H227-$I227-$J227-$K227-$L227-$F227-$G227)</f>
        <v/>
      </c>
      <c r="N227" s="24">
        <f>IF(OR($B227="",$H227=0),0,$M227/$H227)</f>
        <v/>
      </c>
    </row>
    <row r="228">
      <c r="A228" s="21" t="n"/>
      <c r="B228" s="16" t="n"/>
      <c r="C228" s="16" t="n"/>
      <c r="D228" s="22" t="n"/>
      <c r="E228" s="20" t="n"/>
      <c r="F228" s="20" t="n"/>
      <c r="G228" s="20" t="n"/>
      <c r="H228" s="23">
        <f>IF($B228="",0,$D228*$E228)</f>
        <v/>
      </c>
      <c r="I228" s="23">
        <f>IF($B228="",0,IFERROR($H228*INDEX(Config!$B$6:$B$8,MATCH($C228,Config!$A$6:$A$8,0)),0))</f>
        <v/>
      </c>
      <c r="J228" s="23">
        <f>IF($B228="",0,IFERROR($D228*INDEX(Config!$C$6:$C$8,MATCH($C228,Config!$A$6:$A$8,0)),0)+IFERROR(IF(AND(INDEX(Config!$E$6:$E$8,MATCH($C228,Config!$A$6:$A$8,0))&gt;0,$E228&lt;INDEX(Config!$E$6:$E$8,MATCH($C228,Config!$A$6:$A$8,0))),$D228*INDEX(Config!$D$6:$D$8,MATCH($C228,Config!$A$6:$A$8,0)),0),0))</f>
        <v/>
      </c>
      <c r="K228" s="23">
        <f>IF($B228="",0,$H228*Config!$B$15)</f>
        <v/>
      </c>
      <c r="L228" s="23">
        <f>IF($B228="",0,$D228*IFERROR(INDEX(Produtos!$C$5:$C$54,MATCH($B228,Produtos!$A$5:$A$54,0)),0))</f>
        <v/>
      </c>
      <c r="M228" s="23">
        <f>IF($B228="",0,$H228-$I228-$J228-$K228-$L228-$F228-$G228)</f>
        <v/>
      </c>
      <c r="N228" s="24">
        <f>IF(OR($B228="",$H228=0),0,$M228/$H228)</f>
        <v/>
      </c>
    </row>
    <row r="229">
      <c r="A229" s="21" t="n"/>
      <c r="B229" s="16" t="n"/>
      <c r="C229" s="16" t="n"/>
      <c r="D229" s="22" t="n"/>
      <c r="E229" s="20" t="n"/>
      <c r="F229" s="20" t="n"/>
      <c r="G229" s="20" t="n"/>
      <c r="H229" s="23">
        <f>IF($B229="",0,$D229*$E229)</f>
        <v/>
      </c>
      <c r="I229" s="23">
        <f>IF($B229="",0,IFERROR($H229*INDEX(Config!$B$6:$B$8,MATCH($C229,Config!$A$6:$A$8,0)),0))</f>
        <v/>
      </c>
      <c r="J229" s="23">
        <f>IF($B229="",0,IFERROR($D229*INDEX(Config!$C$6:$C$8,MATCH($C229,Config!$A$6:$A$8,0)),0)+IFERROR(IF(AND(INDEX(Config!$E$6:$E$8,MATCH($C229,Config!$A$6:$A$8,0))&gt;0,$E229&lt;INDEX(Config!$E$6:$E$8,MATCH($C229,Config!$A$6:$A$8,0))),$D229*INDEX(Config!$D$6:$D$8,MATCH($C229,Config!$A$6:$A$8,0)),0),0))</f>
        <v/>
      </c>
      <c r="K229" s="23">
        <f>IF($B229="",0,$H229*Config!$B$15)</f>
        <v/>
      </c>
      <c r="L229" s="23">
        <f>IF($B229="",0,$D229*IFERROR(INDEX(Produtos!$C$5:$C$54,MATCH($B229,Produtos!$A$5:$A$54,0)),0))</f>
        <v/>
      </c>
      <c r="M229" s="23">
        <f>IF($B229="",0,$H229-$I229-$J229-$K229-$L229-$F229-$G229)</f>
        <v/>
      </c>
      <c r="N229" s="24">
        <f>IF(OR($B229="",$H229=0),0,$M229/$H229)</f>
        <v/>
      </c>
    </row>
    <row r="230">
      <c r="A230" s="21" t="n"/>
      <c r="B230" s="16" t="n"/>
      <c r="C230" s="16" t="n"/>
      <c r="D230" s="22" t="n"/>
      <c r="E230" s="20" t="n"/>
      <c r="F230" s="20" t="n"/>
      <c r="G230" s="20" t="n"/>
      <c r="H230" s="23">
        <f>IF($B230="",0,$D230*$E230)</f>
        <v/>
      </c>
      <c r="I230" s="23">
        <f>IF($B230="",0,IFERROR($H230*INDEX(Config!$B$6:$B$8,MATCH($C230,Config!$A$6:$A$8,0)),0))</f>
        <v/>
      </c>
      <c r="J230" s="23">
        <f>IF($B230="",0,IFERROR($D230*INDEX(Config!$C$6:$C$8,MATCH($C230,Config!$A$6:$A$8,0)),0)+IFERROR(IF(AND(INDEX(Config!$E$6:$E$8,MATCH($C230,Config!$A$6:$A$8,0))&gt;0,$E230&lt;INDEX(Config!$E$6:$E$8,MATCH($C230,Config!$A$6:$A$8,0))),$D230*INDEX(Config!$D$6:$D$8,MATCH($C230,Config!$A$6:$A$8,0)),0),0))</f>
        <v/>
      </c>
      <c r="K230" s="23">
        <f>IF($B230="",0,$H230*Config!$B$15)</f>
        <v/>
      </c>
      <c r="L230" s="23">
        <f>IF($B230="",0,$D230*IFERROR(INDEX(Produtos!$C$5:$C$54,MATCH($B230,Produtos!$A$5:$A$54,0)),0))</f>
        <v/>
      </c>
      <c r="M230" s="23">
        <f>IF($B230="",0,$H230-$I230-$J230-$K230-$L230-$F230-$G230)</f>
        <v/>
      </c>
      <c r="N230" s="24">
        <f>IF(OR($B230="",$H230=0),0,$M230/$H230)</f>
        <v/>
      </c>
    </row>
    <row r="231">
      <c r="A231" s="21" t="n"/>
      <c r="B231" s="16" t="n"/>
      <c r="C231" s="16" t="n"/>
      <c r="D231" s="22" t="n"/>
      <c r="E231" s="20" t="n"/>
      <c r="F231" s="20" t="n"/>
      <c r="G231" s="20" t="n"/>
      <c r="H231" s="23">
        <f>IF($B231="",0,$D231*$E231)</f>
        <v/>
      </c>
      <c r="I231" s="23">
        <f>IF($B231="",0,IFERROR($H231*INDEX(Config!$B$6:$B$8,MATCH($C231,Config!$A$6:$A$8,0)),0))</f>
        <v/>
      </c>
      <c r="J231" s="23">
        <f>IF($B231="",0,IFERROR($D231*INDEX(Config!$C$6:$C$8,MATCH($C231,Config!$A$6:$A$8,0)),0)+IFERROR(IF(AND(INDEX(Config!$E$6:$E$8,MATCH($C231,Config!$A$6:$A$8,0))&gt;0,$E231&lt;INDEX(Config!$E$6:$E$8,MATCH($C231,Config!$A$6:$A$8,0))),$D231*INDEX(Config!$D$6:$D$8,MATCH($C231,Config!$A$6:$A$8,0)),0),0))</f>
        <v/>
      </c>
      <c r="K231" s="23">
        <f>IF($B231="",0,$H231*Config!$B$15)</f>
        <v/>
      </c>
      <c r="L231" s="23">
        <f>IF($B231="",0,$D231*IFERROR(INDEX(Produtos!$C$5:$C$54,MATCH($B231,Produtos!$A$5:$A$54,0)),0))</f>
        <v/>
      </c>
      <c r="M231" s="23">
        <f>IF($B231="",0,$H231-$I231-$J231-$K231-$L231-$F231-$G231)</f>
        <v/>
      </c>
      <c r="N231" s="24">
        <f>IF(OR($B231="",$H231=0),0,$M231/$H231)</f>
        <v/>
      </c>
    </row>
    <row r="232">
      <c r="A232" s="21" t="n"/>
      <c r="B232" s="16" t="n"/>
      <c r="C232" s="16" t="n"/>
      <c r="D232" s="22" t="n"/>
      <c r="E232" s="20" t="n"/>
      <c r="F232" s="20" t="n"/>
      <c r="G232" s="20" t="n"/>
      <c r="H232" s="23">
        <f>IF($B232="",0,$D232*$E232)</f>
        <v/>
      </c>
      <c r="I232" s="23">
        <f>IF($B232="",0,IFERROR($H232*INDEX(Config!$B$6:$B$8,MATCH($C232,Config!$A$6:$A$8,0)),0))</f>
        <v/>
      </c>
      <c r="J232" s="23">
        <f>IF($B232="",0,IFERROR($D232*INDEX(Config!$C$6:$C$8,MATCH($C232,Config!$A$6:$A$8,0)),0)+IFERROR(IF(AND(INDEX(Config!$E$6:$E$8,MATCH($C232,Config!$A$6:$A$8,0))&gt;0,$E232&lt;INDEX(Config!$E$6:$E$8,MATCH($C232,Config!$A$6:$A$8,0))),$D232*INDEX(Config!$D$6:$D$8,MATCH($C232,Config!$A$6:$A$8,0)),0),0))</f>
        <v/>
      </c>
      <c r="K232" s="23">
        <f>IF($B232="",0,$H232*Config!$B$15)</f>
        <v/>
      </c>
      <c r="L232" s="23">
        <f>IF($B232="",0,$D232*IFERROR(INDEX(Produtos!$C$5:$C$54,MATCH($B232,Produtos!$A$5:$A$54,0)),0))</f>
        <v/>
      </c>
      <c r="M232" s="23">
        <f>IF($B232="",0,$H232-$I232-$J232-$K232-$L232-$F232-$G232)</f>
        <v/>
      </c>
      <c r="N232" s="24">
        <f>IF(OR($B232="",$H232=0),0,$M232/$H232)</f>
        <v/>
      </c>
    </row>
    <row r="233">
      <c r="A233" s="21" t="n"/>
      <c r="B233" s="16" t="n"/>
      <c r="C233" s="16" t="n"/>
      <c r="D233" s="22" t="n"/>
      <c r="E233" s="20" t="n"/>
      <c r="F233" s="20" t="n"/>
      <c r="G233" s="20" t="n"/>
      <c r="H233" s="23">
        <f>IF($B233="",0,$D233*$E233)</f>
        <v/>
      </c>
      <c r="I233" s="23">
        <f>IF($B233="",0,IFERROR($H233*INDEX(Config!$B$6:$B$8,MATCH($C233,Config!$A$6:$A$8,0)),0))</f>
        <v/>
      </c>
      <c r="J233" s="23">
        <f>IF($B233="",0,IFERROR($D233*INDEX(Config!$C$6:$C$8,MATCH($C233,Config!$A$6:$A$8,0)),0)+IFERROR(IF(AND(INDEX(Config!$E$6:$E$8,MATCH($C233,Config!$A$6:$A$8,0))&gt;0,$E233&lt;INDEX(Config!$E$6:$E$8,MATCH($C233,Config!$A$6:$A$8,0))),$D233*INDEX(Config!$D$6:$D$8,MATCH($C233,Config!$A$6:$A$8,0)),0),0))</f>
        <v/>
      </c>
      <c r="K233" s="23">
        <f>IF($B233="",0,$H233*Config!$B$15)</f>
        <v/>
      </c>
      <c r="L233" s="23">
        <f>IF($B233="",0,$D233*IFERROR(INDEX(Produtos!$C$5:$C$54,MATCH($B233,Produtos!$A$5:$A$54,0)),0))</f>
        <v/>
      </c>
      <c r="M233" s="23">
        <f>IF($B233="",0,$H233-$I233-$J233-$K233-$L233-$F233-$G233)</f>
        <v/>
      </c>
      <c r="N233" s="24">
        <f>IF(OR($B233="",$H233=0),0,$M233/$H233)</f>
        <v/>
      </c>
    </row>
    <row r="234">
      <c r="A234" s="21" t="n"/>
      <c r="B234" s="16" t="n"/>
      <c r="C234" s="16" t="n"/>
      <c r="D234" s="22" t="n"/>
      <c r="E234" s="20" t="n"/>
      <c r="F234" s="20" t="n"/>
      <c r="G234" s="20" t="n"/>
      <c r="H234" s="23">
        <f>IF($B234="",0,$D234*$E234)</f>
        <v/>
      </c>
      <c r="I234" s="23">
        <f>IF($B234="",0,IFERROR($H234*INDEX(Config!$B$6:$B$8,MATCH($C234,Config!$A$6:$A$8,0)),0))</f>
        <v/>
      </c>
      <c r="J234" s="23">
        <f>IF($B234="",0,IFERROR($D234*INDEX(Config!$C$6:$C$8,MATCH($C234,Config!$A$6:$A$8,0)),0)+IFERROR(IF(AND(INDEX(Config!$E$6:$E$8,MATCH($C234,Config!$A$6:$A$8,0))&gt;0,$E234&lt;INDEX(Config!$E$6:$E$8,MATCH($C234,Config!$A$6:$A$8,0))),$D234*INDEX(Config!$D$6:$D$8,MATCH($C234,Config!$A$6:$A$8,0)),0),0))</f>
        <v/>
      </c>
      <c r="K234" s="23">
        <f>IF($B234="",0,$H234*Config!$B$15)</f>
        <v/>
      </c>
      <c r="L234" s="23">
        <f>IF($B234="",0,$D234*IFERROR(INDEX(Produtos!$C$5:$C$54,MATCH($B234,Produtos!$A$5:$A$54,0)),0))</f>
        <v/>
      </c>
      <c r="M234" s="23">
        <f>IF($B234="",0,$H234-$I234-$J234-$K234-$L234-$F234-$G234)</f>
        <v/>
      </c>
      <c r="N234" s="24">
        <f>IF(OR($B234="",$H234=0),0,$M234/$H234)</f>
        <v/>
      </c>
    </row>
    <row r="235">
      <c r="A235" s="21" t="n"/>
      <c r="B235" s="16" t="n"/>
      <c r="C235" s="16" t="n"/>
      <c r="D235" s="22" t="n"/>
      <c r="E235" s="20" t="n"/>
      <c r="F235" s="20" t="n"/>
      <c r="G235" s="20" t="n"/>
      <c r="H235" s="23">
        <f>IF($B235="",0,$D235*$E235)</f>
        <v/>
      </c>
      <c r="I235" s="23">
        <f>IF($B235="",0,IFERROR($H235*INDEX(Config!$B$6:$B$8,MATCH($C235,Config!$A$6:$A$8,0)),0))</f>
        <v/>
      </c>
      <c r="J235" s="23">
        <f>IF($B235="",0,IFERROR($D235*INDEX(Config!$C$6:$C$8,MATCH($C235,Config!$A$6:$A$8,0)),0)+IFERROR(IF(AND(INDEX(Config!$E$6:$E$8,MATCH($C235,Config!$A$6:$A$8,0))&gt;0,$E235&lt;INDEX(Config!$E$6:$E$8,MATCH($C235,Config!$A$6:$A$8,0))),$D235*INDEX(Config!$D$6:$D$8,MATCH($C235,Config!$A$6:$A$8,0)),0),0))</f>
        <v/>
      </c>
      <c r="K235" s="23">
        <f>IF($B235="",0,$H235*Config!$B$15)</f>
        <v/>
      </c>
      <c r="L235" s="23">
        <f>IF($B235="",0,$D235*IFERROR(INDEX(Produtos!$C$5:$C$54,MATCH($B235,Produtos!$A$5:$A$54,0)),0))</f>
        <v/>
      </c>
      <c r="M235" s="23">
        <f>IF($B235="",0,$H235-$I235-$J235-$K235-$L235-$F235-$G235)</f>
        <v/>
      </c>
      <c r="N235" s="24">
        <f>IF(OR($B235="",$H235=0),0,$M235/$H235)</f>
        <v/>
      </c>
    </row>
    <row r="236">
      <c r="A236" s="21" t="n"/>
      <c r="B236" s="16" t="n"/>
      <c r="C236" s="16" t="n"/>
      <c r="D236" s="22" t="n"/>
      <c r="E236" s="20" t="n"/>
      <c r="F236" s="20" t="n"/>
      <c r="G236" s="20" t="n"/>
      <c r="H236" s="23">
        <f>IF($B236="",0,$D236*$E236)</f>
        <v/>
      </c>
      <c r="I236" s="23">
        <f>IF($B236="",0,IFERROR($H236*INDEX(Config!$B$6:$B$8,MATCH($C236,Config!$A$6:$A$8,0)),0))</f>
        <v/>
      </c>
      <c r="J236" s="23">
        <f>IF($B236="",0,IFERROR($D236*INDEX(Config!$C$6:$C$8,MATCH($C236,Config!$A$6:$A$8,0)),0)+IFERROR(IF(AND(INDEX(Config!$E$6:$E$8,MATCH($C236,Config!$A$6:$A$8,0))&gt;0,$E236&lt;INDEX(Config!$E$6:$E$8,MATCH($C236,Config!$A$6:$A$8,0))),$D236*INDEX(Config!$D$6:$D$8,MATCH($C236,Config!$A$6:$A$8,0)),0),0))</f>
        <v/>
      </c>
      <c r="K236" s="23">
        <f>IF($B236="",0,$H236*Config!$B$15)</f>
        <v/>
      </c>
      <c r="L236" s="23">
        <f>IF($B236="",0,$D236*IFERROR(INDEX(Produtos!$C$5:$C$54,MATCH($B236,Produtos!$A$5:$A$54,0)),0))</f>
        <v/>
      </c>
      <c r="M236" s="23">
        <f>IF($B236="",0,$H236-$I236-$J236-$K236-$L236-$F236-$G236)</f>
        <v/>
      </c>
      <c r="N236" s="24">
        <f>IF(OR($B236="",$H236=0),0,$M236/$H236)</f>
        <v/>
      </c>
    </row>
    <row r="237">
      <c r="A237" s="21" t="n"/>
      <c r="B237" s="16" t="n"/>
      <c r="C237" s="16" t="n"/>
      <c r="D237" s="22" t="n"/>
      <c r="E237" s="20" t="n"/>
      <c r="F237" s="20" t="n"/>
      <c r="G237" s="20" t="n"/>
      <c r="H237" s="23">
        <f>IF($B237="",0,$D237*$E237)</f>
        <v/>
      </c>
      <c r="I237" s="23">
        <f>IF($B237="",0,IFERROR($H237*INDEX(Config!$B$6:$B$8,MATCH($C237,Config!$A$6:$A$8,0)),0))</f>
        <v/>
      </c>
      <c r="J237" s="23">
        <f>IF($B237="",0,IFERROR($D237*INDEX(Config!$C$6:$C$8,MATCH($C237,Config!$A$6:$A$8,0)),0)+IFERROR(IF(AND(INDEX(Config!$E$6:$E$8,MATCH($C237,Config!$A$6:$A$8,0))&gt;0,$E237&lt;INDEX(Config!$E$6:$E$8,MATCH($C237,Config!$A$6:$A$8,0))),$D237*INDEX(Config!$D$6:$D$8,MATCH($C237,Config!$A$6:$A$8,0)),0),0))</f>
        <v/>
      </c>
      <c r="K237" s="23">
        <f>IF($B237="",0,$H237*Config!$B$15)</f>
        <v/>
      </c>
      <c r="L237" s="23">
        <f>IF($B237="",0,$D237*IFERROR(INDEX(Produtos!$C$5:$C$54,MATCH($B237,Produtos!$A$5:$A$54,0)),0))</f>
        <v/>
      </c>
      <c r="M237" s="23">
        <f>IF($B237="",0,$H237-$I237-$J237-$K237-$L237-$F237-$G237)</f>
        <v/>
      </c>
      <c r="N237" s="24">
        <f>IF(OR($B237="",$H237=0),0,$M237/$H237)</f>
        <v/>
      </c>
    </row>
    <row r="238">
      <c r="A238" s="21" t="n"/>
      <c r="B238" s="16" t="n"/>
      <c r="C238" s="16" t="n"/>
      <c r="D238" s="22" t="n"/>
      <c r="E238" s="20" t="n"/>
      <c r="F238" s="20" t="n"/>
      <c r="G238" s="20" t="n"/>
      <c r="H238" s="23">
        <f>IF($B238="",0,$D238*$E238)</f>
        <v/>
      </c>
      <c r="I238" s="23">
        <f>IF($B238="",0,IFERROR($H238*INDEX(Config!$B$6:$B$8,MATCH($C238,Config!$A$6:$A$8,0)),0))</f>
        <v/>
      </c>
      <c r="J238" s="23">
        <f>IF($B238="",0,IFERROR($D238*INDEX(Config!$C$6:$C$8,MATCH($C238,Config!$A$6:$A$8,0)),0)+IFERROR(IF(AND(INDEX(Config!$E$6:$E$8,MATCH($C238,Config!$A$6:$A$8,0))&gt;0,$E238&lt;INDEX(Config!$E$6:$E$8,MATCH($C238,Config!$A$6:$A$8,0))),$D238*INDEX(Config!$D$6:$D$8,MATCH($C238,Config!$A$6:$A$8,0)),0),0))</f>
        <v/>
      </c>
      <c r="K238" s="23">
        <f>IF($B238="",0,$H238*Config!$B$15)</f>
        <v/>
      </c>
      <c r="L238" s="23">
        <f>IF($B238="",0,$D238*IFERROR(INDEX(Produtos!$C$5:$C$54,MATCH($B238,Produtos!$A$5:$A$54,0)),0))</f>
        <v/>
      </c>
      <c r="M238" s="23">
        <f>IF($B238="",0,$H238-$I238-$J238-$K238-$L238-$F238-$G238)</f>
        <v/>
      </c>
      <c r="N238" s="24">
        <f>IF(OR($B238="",$H238=0),0,$M238/$H238)</f>
        <v/>
      </c>
    </row>
    <row r="239">
      <c r="A239" s="21" t="n"/>
      <c r="B239" s="16" t="n"/>
      <c r="C239" s="16" t="n"/>
      <c r="D239" s="22" t="n"/>
      <c r="E239" s="20" t="n"/>
      <c r="F239" s="20" t="n"/>
      <c r="G239" s="20" t="n"/>
      <c r="H239" s="23">
        <f>IF($B239="",0,$D239*$E239)</f>
        <v/>
      </c>
      <c r="I239" s="23">
        <f>IF($B239="",0,IFERROR($H239*INDEX(Config!$B$6:$B$8,MATCH($C239,Config!$A$6:$A$8,0)),0))</f>
        <v/>
      </c>
      <c r="J239" s="23">
        <f>IF($B239="",0,IFERROR($D239*INDEX(Config!$C$6:$C$8,MATCH($C239,Config!$A$6:$A$8,0)),0)+IFERROR(IF(AND(INDEX(Config!$E$6:$E$8,MATCH($C239,Config!$A$6:$A$8,0))&gt;0,$E239&lt;INDEX(Config!$E$6:$E$8,MATCH($C239,Config!$A$6:$A$8,0))),$D239*INDEX(Config!$D$6:$D$8,MATCH($C239,Config!$A$6:$A$8,0)),0),0))</f>
        <v/>
      </c>
      <c r="K239" s="23">
        <f>IF($B239="",0,$H239*Config!$B$15)</f>
        <v/>
      </c>
      <c r="L239" s="23">
        <f>IF($B239="",0,$D239*IFERROR(INDEX(Produtos!$C$5:$C$54,MATCH($B239,Produtos!$A$5:$A$54,0)),0))</f>
        <v/>
      </c>
      <c r="M239" s="23">
        <f>IF($B239="",0,$H239-$I239-$J239-$K239-$L239-$F239-$G239)</f>
        <v/>
      </c>
      <c r="N239" s="24">
        <f>IF(OR($B239="",$H239=0),0,$M239/$H239)</f>
        <v/>
      </c>
    </row>
    <row r="240">
      <c r="A240" s="21" t="n"/>
      <c r="B240" s="16" t="n"/>
      <c r="C240" s="16" t="n"/>
      <c r="D240" s="22" t="n"/>
      <c r="E240" s="20" t="n"/>
      <c r="F240" s="20" t="n"/>
      <c r="G240" s="20" t="n"/>
      <c r="H240" s="23">
        <f>IF($B240="",0,$D240*$E240)</f>
        <v/>
      </c>
      <c r="I240" s="23">
        <f>IF($B240="",0,IFERROR($H240*INDEX(Config!$B$6:$B$8,MATCH($C240,Config!$A$6:$A$8,0)),0))</f>
        <v/>
      </c>
      <c r="J240" s="23">
        <f>IF($B240="",0,IFERROR($D240*INDEX(Config!$C$6:$C$8,MATCH($C240,Config!$A$6:$A$8,0)),0)+IFERROR(IF(AND(INDEX(Config!$E$6:$E$8,MATCH($C240,Config!$A$6:$A$8,0))&gt;0,$E240&lt;INDEX(Config!$E$6:$E$8,MATCH($C240,Config!$A$6:$A$8,0))),$D240*INDEX(Config!$D$6:$D$8,MATCH($C240,Config!$A$6:$A$8,0)),0),0))</f>
        <v/>
      </c>
      <c r="K240" s="23">
        <f>IF($B240="",0,$H240*Config!$B$15)</f>
        <v/>
      </c>
      <c r="L240" s="23">
        <f>IF($B240="",0,$D240*IFERROR(INDEX(Produtos!$C$5:$C$54,MATCH($B240,Produtos!$A$5:$A$54,0)),0))</f>
        <v/>
      </c>
      <c r="M240" s="23">
        <f>IF($B240="",0,$H240-$I240-$J240-$K240-$L240-$F240-$G240)</f>
        <v/>
      </c>
      <c r="N240" s="24">
        <f>IF(OR($B240="",$H240=0),0,$M240/$H240)</f>
        <v/>
      </c>
    </row>
    <row r="241">
      <c r="A241" s="21" t="n"/>
      <c r="B241" s="16" t="n"/>
      <c r="C241" s="16" t="n"/>
      <c r="D241" s="22" t="n"/>
      <c r="E241" s="20" t="n"/>
      <c r="F241" s="20" t="n"/>
      <c r="G241" s="20" t="n"/>
      <c r="H241" s="23">
        <f>IF($B241="",0,$D241*$E241)</f>
        <v/>
      </c>
      <c r="I241" s="23">
        <f>IF($B241="",0,IFERROR($H241*INDEX(Config!$B$6:$B$8,MATCH($C241,Config!$A$6:$A$8,0)),0))</f>
        <v/>
      </c>
      <c r="J241" s="23">
        <f>IF($B241="",0,IFERROR($D241*INDEX(Config!$C$6:$C$8,MATCH($C241,Config!$A$6:$A$8,0)),0)+IFERROR(IF(AND(INDEX(Config!$E$6:$E$8,MATCH($C241,Config!$A$6:$A$8,0))&gt;0,$E241&lt;INDEX(Config!$E$6:$E$8,MATCH($C241,Config!$A$6:$A$8,0))),$D241*INDEX(Config!$D$6:$D$8,MATCH($C241,Config!$A$6:$A$8,0)),0),0))</f>
        <v/>
      </c>
      <c r="K241" s="23">
        <f>IF($B241="",0,$H241*Config!$B$15)</f>
        <v/>
      </c>
      <c r="L241" s="23">
        <f>IF($B241="",0,$D241*IFERROR(INDEX(Produtos!$C$5:$C$54,MATCH($B241,Produtos!$A$5:$A$54,0)),0))</f>
        <v/>
      </c>
      <c r="M241" s="23">
        <f>IF($B241="",0,$H241-$I241-$J241-$K241-$L241-$F241-$G241)</f>
        <v/>
      </c>
      <c r="N241" s="24">
        <f>IF(OR($B241="",$H241=0),0,$M241/$H241)</f>
        <v/>
      </c>
    </row>
    <row r="242">
      <c r="A242" s="21" t="n"/>
      <c r="B242" s="16" t="n"/>
      <c r="C242" s="16" t="n"/>
      <c r="D242" s="22" t="n"/>
      <c r="E242" s="20" t="n"/>
      <c r="F242" s="20" t="n"/>
      <c r="G242" s="20" t="n"/>
      <c r="H242" s="23">
        <f>IF($B242="",0,$D242*$E242)</f>
        <v/>
      </c>
      <c r="I242" s="23">
        <f>IF($B242="",0,IFERROR($H242*INDEX(Config!$B$6:$B$8,MATCH($C242,Config!$A$6:$A$8,0)),0))</f>
        <v/>
      </c>
      <c r="J242" s="23">
        <f>IF($B242="",0,IFERROR($D242*INDEX(Config!$C$6:$C$8,MATCH($C242,Config!$A$6:$A$8,0)),0)+IFERROR(IF(AND(INDEX(Config!$E$6:$E$8,MATCH($C242,Config!$A$6:$A$8,0))&gt;0,$E242&lt;INDEX(Config!$E$6:$E$8,MATCH($C242,Config!$A$6:$A$8,0))),$D242*INDEX(Config!$D$6:$D$8,MATCH($C242,Config!$A$6:$A$8,0)),0),0))</f>
        <v/>
      </c>
      <c r="K242" s="23">
        <f>IF($B242="",0,$H242*Config!$B$15)</f>
        <v/>
      </c>
      <c r="L242" s="23">
        <f>IF($B242="",0,$D242*IFERROR(INDEX(Produtos!$C$5:$C$54,MATCH($B242,Produtos!$A$5:$A$54,0)),0))</f>
        <v/>
      </c>
      <c r="M242" s="23">
        <f>IF($B242="",0,$H242-$I242-$J242-$K242-$L242-$F242-$G242)</f>
        <v/>
      </c>
      <c r="N242" s="24">
        <f>IF(OR($B242="",$H242=0),0,$M242/$H242)</f>
        <v/>
      </c>
    </row>
    <row r="243">
      <c r="A243" s="21" t="n"/>
      <c r="B243" s="16" t="n"/>
      <c r="C243" s="16" t="n"/>
      <c r="D243" s="22" t="n"/>
      <c r="E243" s="20" t="n"/>
      <c r="F243" s="20" t="n"/>
      <c r="G243" s="20" t="n"/>
      <c r="H243" s="23">
        <f>IF($B243="",0,$D243*$E243)</f>
        <v/>
      </c>
      <c r="I243" s="23">
        <f>IF($B243="",0,IFERROR($H243*INDEX(Config!$B$6:$B$8,MATCH($C243,Config!$A$6:$A$8,0)),0))</f>
        <v/>
      </c>
      <c r="J243" s="23">
        <f>IF($B243="",0,IFERROR($D243*INDEX(Config!$C$6:$C$8,MATCH($C243,Config!$A$6:$A$8,0)),0)+IFERROR(IF(AND(INDEX(Config!$E$6:$E$8,MATCH($C243,Config!$A$6:$A$8,0))&gt;0,$E243&lt;INDEX(Config!$E$6:$E$8,MATCH($C243,Config!$A$6:$A$8,0))),$D243*INDEX(Config!$D$6:$D$8,MATCH($C243,Config!$A$6:$A$8,0)),0),0))</f>
        <v/>
      </c>
      <c r="K243" s="23">
        <f>IF($B243="",0,$H243*Config!$B$15)</f>
        <v/>
      </c>
      <c r="L243" s="23">
        <f>IF($B243="",0,$D243*IFERROR(INDEX(Produtos!$C$5:$C$54,MATCH($B243,Produtos!$A$5:$A$54,0)),0))</f>
        <v/>
      </c>
      <c r="M243" s="23">
        <f>IF($B243="",0,$H243-$I243-$J243-$K243-$L243-$F243-$G243)</f>
        <v/>
      </c>
      <c r="N243" s="24">
        <f>IF(OR($B243="",$H243=0),0,$M243/$H243)</f>
        <v/>
      </c>
    </row>
    <row r="244">
      <c r="A244" s="21" t="n"/>
      <c r="B244" s="16" t="n"/>
      <c r="C244" s="16" t="n"/>
      <c r="D244" s="22" t="n"/>
      <c r="E244" s="20" t="n"/>
      <c r="F244" s="20" t="n"/>
      <c r="G244" s="20" t="n"/>
      <c r="H244" s="23">
        <f>IF($B244="",0,$D244*$E244)</f>
        <v/>
      </c>
      <c r="I244" s="23">
        <f>IF($B244="",0,IFERROR($H244*INDEX(Config!$B$6:$B$8,MATCH($C244,Config!$A$6:$A$8,0)),0))</f>
        <v/>
      </c>
      <c r="J244" s="23">
        <f>IF($B244="",0,IFERROR($D244*INDEX(Config!$C$6:$C$8,MATCH($C244,Config!$A$6:$A$8,0)),0)+IFERROR(IF(AND(INDEX(Config!$E$6:$E$8,MATCH($C244,Config!$A$6:$A$8,0))&gt;0,$E244&lt;INDEX(Config!$E$6:$E$8,MATCH($C244,Config!$A$6:$A$8,0))),$D244*INDEX(Config!$D$6:$D$8,MATCH($C244,Config!$A$6:$A$8,0)),0),0))</f>
        <v/>
      </c>
      <c r="K244" s="23">
        <f>IF($B244="",0,$H244*Config!$B$15)</f>
        <v/>
      </c>
      <c r="L244" s="23">
        <f>IF($B244="",0,$D244*IFERROR(INDEX(Produtos!$C$5:$C$54,MATCH($B244,Produtos!$A$5:$A$54,0)),0))</f>
        <v/>
      </c>
      <c r="M244" s="23">
        <f>IF($B244="",0,$H244-$I244-$J244-$K244-$L244-$F244-$G244)</f>
        <v/>
      </c>
      <c r="N244" s="24">
        <f>IF(OR($B244="",$H244=0),0,$M244/$H244)</f>
        <v/>
      </c>
    </row>
    <row r="245">
      <c r="A245" s="21" t="n"/>
      <c r="B245" s="16" t="n"/>
      <c r="C245" s="16" t="n"/>
      <c r="D245" s="22" t="n"/>
      <c r="E245" s="20" t="n"/>
      <c r="F245" s="20" t="n"/>
      <c r="G245" s="20" t="n"/>
      <c r="H245" s="23">
        <f>IF($B245="",0,$D245*$E245)</f>
        <v/>
      </c>
      <c r="I245" s="23">
        <f>IF($B245="",0,IFERROR($H245*INDEX(Config!$B$6:$B$8,MATCH($C245,Config!$A$6:$A$8,0)),0))</f>
        <v/>
      </c>
      <c r="J245" s="23">
        <f>IF($B245="",0,IFERROR($D245*INDEX(Config!$C$6:$C$8,MATCH($C245,Config!$A$6:$A$8,0)),0)+IFERROR(IF(AND(INDEX(Config!$E$6:$E$8,MATCH($C245,Config!$A$6:$A$8,0))&gt;0,$E245&lt;INDEX(Config!$E$6:$E$8,MATCH($C245,Config!$A$6:$A$8,0))),$D245*INDEX(Config!$D$6:$D$8,MATCH($C245,Config!$A$6:$A$8,0)),0),0))</f>
        <v/>
      </c>
      <c r="K245" s="23">
        <f>IF($B245="",0,$H245*Config!$B$15)</f>
        <v/>
      </c>
      <c r="L245" s="23">
        <f>IF($B245="",0,$D245*IFERROR(INDEX(Produtos!$C$5:$C$54,MATCH($B245,Produtos!$A$5:$A$54,0)),0))</f>
        <v/>
      </c>
      <c r="M245" s="23">
        <f>IF($B245="",0,$H245-$I245-$J245-$K245-$L245-$F245-$G245)</f>
        <v/>
      </c>
      <c r="N245" s="24">
        <f>IF(OR($B245="",$H245=0),0,$M245/$H245)</f>
        <v/>
      </c>
    </row>
    <row r="246">
      <c r="A246" s="21" t="n"/>
      <c r="B246" s="16" t="n"/>
      <c r="C246" s="16" t="n"/>
      <c r="D246" s="22" t="n"/>
      <c r="E246" s="20" t="n"/>
      <c r="F246" s="20" t="n"/>
      <c r="G246" s="20" t="n"/>
      <c r="H246" s="23">
        <f>IF($B246="",0,$D246*$E246)</f>
        <v/>
      </c>
      <c r="I246" s="23">
        <f>IF($B246="",0,IFERROR($H246*INDEX(Config!$B$6:$B$8,MATCH($C246,Config!$A$6:$A$8,0)),0))</f>
        <v/>
      </c>
      <c r="J246" s="23">
        <f>IF($B246="",0,IFERROR($D246*INDEX(Config!$C$6:$C$8,MATCH($C246,Config!$A$6:$A$8,0)),0)+IFERROR(IF(AND(INDEX(Config!$E$6:$E$8,MATCH($C246,Config!$A$6:$A$8,0))&gt;0,$E246&lt;INDEX(Config!$E$6:$E$8,MATCH($C246,Config!$A$6:$A$8,0))),$D246*INDEX(Config!$D$6:$D$8,MATCH($C246,Config!$A$6:$A$8,0)),0),0))</f>
        <v/>
      </c>
      <c r="K246" s="23">
        <f>IF($B246="",0,$H246*Config!$B$15)</f>
        <v/>
      </c>
      <c r="L246" s="23">
        <f>IF($B246="",0,$D246*IFERROR(INDEX(Produtos!$C$5:$C$54,MATCH($B246,Produtos!$A$5:$A$54,0)),0))</f>
        <v/>
      </c>
      <c r="M246" s="23">
        <f>IF($B246="",0,$H246-$I246-$J246-$K246-$L246-$F246-$G246)</f>
        <v/>
      </c>
      <c r="N246" s="24">
        <f>IF(OR($B246="",$H246=0),0,$M246/$H246)</f>
        <v/>
      </c>
    </row>
    <row r="247">
      <c r="A247" s="21" t="n"/>
      <c r="B247" s="16" t="n"/>
      <c r="C247" s="16" t="n"/>
      <c r="D247" s="22" t="n"/>
      <c r="E247" s="20" t="n"/>
      <c r="F247" s="20" t="n"/>
      <c r="G247" s="20" t="n"/>
      <c r="H247" s="23">
        <f>IF($B247="",0,$D247*$E247)</f>
        <v/>
      </c>
      <c r="I247" s="23">
        <f>IF($B247="",0,IFERROR($H247*INDEX(Config!$B$6:$B$8,MATCH($C247,Config!$A$6:$A$8,0)),0))</f>
        <v/>
      </c>
      <c r="J247" s="23">
        <f>IF($B247="",0,IFERROR($D247*INDEX(Config!$C$6:$C$8,MATCH($C247,Config!$A$6:$A$8,0)),0)+IFERROR(IF(AND(INDEX(Config!$E$6:$E$8,MATCH($C247,Config!$A$6:$A$8,0))&gt;0,$E247&lt;INDEX(Config!$E$6:$E$8,MATCH($C247,Config!$A$6:$A$8,0))),$D247*INDEX(Config!$D$6:$D$8,MATCH($C247,Config!$A$6:$A$8,0)),0),0))</f>
        <v/>
      </c>
      <c r="K247" s="23">
        <f>IF($B247="",0,$H247*Config!$B$15)</f>
        <v/>
      </c>
      <c r="L247" s="23">
        <f>IF($B247="",0,$D247*IFERROR(INDEX(Produtos!$C$5:$C$54,MATCH($B247,Produtos!$A$5:$A$54,0)),0))</f>
        <v/>
      </c>
      <c r="M247" s="23">
        <f>IF($B247="",0,$H247-$I247-$J247-$K247-$L247-$F247-$G247)</f>
        <v/>
      </c>
      <c r="N247" s="24">
        <f>IF(OR($B247="",$H247=0),0,$M247/$H247)</f>
        <v/>
      </c>
    </row>
    <row r="248">
      <c r="A248" s="21" t="n"/>
      <c r="B248" s="16" t="n"/>
      <c r="C248" s="16" t="n"/>
      <c r="D248" s="22" t="n"/>
      <c r="E248" s="20" t="n"/>
      <c r="F248" s="20" t="n"/>
      <c r="G248" s="20" t="n"/>
      <c r="H248" s="23">
        <f>IF($B248="",0,$D248*$E248)</f>
        <v/>
      </c>
      <c r="I248" s="23">
        <f>IF($B248="",0,IFERROR($H248*INDEX(Config!$B$6:$B$8,MATCH($C248,Config!$A$6:$A$8,0)),0))</f>
        <v/>
      </c>
      <c r="J248" s="23">
        <f>IF($B248="",0,IFERROR($D248*INDEX(Config!$C$6:$C$8,MATCH($C248,Config!$A$6:$A$8,0)),0)+IFERROR(IF(AND(INDEX(Config!$E$6:$E$8,MATCH($C248,Config!$A$6:$A$8,0))&gt;0,$E248&lt;INDEX(Config!$E$6:$E$8,MATCH($C248,Config!$A$6:$A$8,0))),$D248*INDEX(Config!$D$6:$D$8,MATCH($C248,Config!$A$6:$A$8,0)),0),0))</f>
        <v/>
      </c>
      <c r="K248" s="23">
        <f>IF($B248="",0,$H248*Config!$B$15)</f>
        <v/>
      </c>
      <c r="L248" s="23">
        <f>IF($B248="",0,$D248*IFERROR(INDEX(Produtos!$C$5:$C$54,MATCH($B248,Produtos!$A$5:$A$54,0)),0))</f>
        <v/>
      </c>
      <c r="M248" s="23">
        <f>IF($B248="",0,$H248-$I248-$J248-$K248-$L248-$F248-$G248)</f>
        <v/>
      </c>
      <c r="N248" s="24">
        <f>IF(OR($B248="",$H248=0),0,$M248/$H248)</f>
        <v/>
      </c>
    </row>
    <row r="249">
      <c r="A249" s="21" t="n"/>
      <c r="B249" s="16" t="n"/>
      <c r="C249" s="16" t="n"/>
      <c r="D249" s="22" t="n"/>
      <c r="E249" s="20" t="n"/>
      <c r="F249" s="20" t="n"/>
      <c r="G249" s="20" t="n"/>
      <c r="H249" s="23">
        <f>IF($B249="",0,$D249*$E249)</f>
        <v/>
      </c>
      <c r="I249" s="23">
        <f>IF($B249="",0,IFERROR($H249*INDEX(Config!$B$6:$B$8,MATCH($C249,Config!$A$6:$A$8,0)),0))</f>
        <v/>
      </c>
      <c r="J249" s="23">
        <f>IF($B249="",0,IFERROR($D249*INDEX(Config!$C$6:$C$8,MATCH($C249,Config!$A$6:$A$8,0)),0)+IFERROR(IF(AND(INDEX(Config!$E$6:$E$8,MATCH($C249,Config!$A$6:$A$8,0))&gt;0,$E249&lt;INDEX(Config!$E$6:$E$8,MATCH($C249,Config!$A$6:$A$8,0))),$D249*INDEX(Config!$D$6:$D$8,MATCH($C249,Config!$A$6:$A$8,0)),0),0))</f>
        <v/>
      </c>
      <c r="K249" s="23">
        <f>IF($B249="",0,$H249*Config!$B$15)</f>
        <v/>
      </c>
      <c r="L249" s="23">
        <f>IF($B249="",0,$D249*IFERROR(INDEX(Produtos!$C$5:$C$54,MATCH($B249,Produtos!$A$5:$A$54,0)),0))</f>
        <v/>
      </c>
      <c r="M249" s="23">
        <f>IF($B249="",0,$H249-$I249-$J249-$K249-$L249-$F249-$G249)</f>
        <v/>
      </c>
      <c r="N249" s="24">
        <f>IF(OR($B249="",$H249=0),0,$M249/$H249)</f>
        <v/>
      </c>
    </row>
    <row r="250">
      <c r="A250" s="21" t="n"/>
      <c r="B250" s="16" t="n"/>
      <c r="C250" s="16" t="n"/>
      <c r="D250" s="22" t="n"/>
      <c r="E250" s="20" t="n"/>
      <c r="F250" s="20" t="n"/>
      <c r="G250" s="20" t="n"/>
      <c r="H250" s="23">
        <f>IF($B250="",0,$D250*$E250)</f>
        <v/>
      </c>
      <c r="I250" s="23">
        <f>IF($B250="",0,IFERROR($H250*INDEX(Config!$B$6:$B$8,MATCH($C250,Config!$A$6:$A$8,0)),0))</f>
        <v/>
      </c>
      <c r="J250" s="23">
        <f>IF($B250="",0,IFERROR($D250*INDEX(Config!$C$6:$C$8,MATCH($C250,Config!$A$6:$A$8,0)),0)+IFERROR(IF(AND(INDEX(Config!$E$6:$E$8,MATCH($C250,Config!$A$6:$A$8,0))&gt;0,$E250&lt;INDEX(Config!$E$6:$E$8,MATCH($C250,Config!$A$6:$A$8,0))),$D250*INDEX(Config!$D$6:$D$8,MATCH($C250,Config!$A$6:$A$8,0)),0),0))</f>
        <v/>
      </c>
      <c r="K250" s="23">
        <f>IF($B250="",0,$H250*Config!$B$15)</f>
        <v/>
      </c>
      <c r="L250" s="23">
        <f>IF($B250="",0,$D250*IFERROR(INDEX(Produtos!$C$5:$C$54,MATCH($B250,Produtos!$A$5:$A$54,0)),0))</f>
        <v/>
      </c>
      <c r="M250" s="23">
        <f>IF($B250="",0,$H250-$I250-$J250-$K250-$L250-$F250-$G250)</f>
        <v/>
      </c>
      <c r="N250" s="24">
        <f>IF(OR($B250="",$H250=0),0,$M250/$H250)</f>
        <v/>
      </c>
    </row>
    <row r="251">
      <c r="A251" s="21" t="n"/>
      <c r="B251" s="16" t="n"/>
      <c r="C251" s="16" t="n"/>
      <c r="D251" s="22" t="n"/>
      <c r="E251" s="20" t="n"/>
      <c r="F251" s="20" t="n"/>
      <c r="G251" s="20" t="n"/>
      <c r="H251" s="23">
        <f>IF($B251="",0,$D251*$E251)</f>
        <v/>
      </c>
      <c r="I251" s="23">
        <f>IF($B251="",0,IFERROR($H251*INDEX(Config!$B$6:$B$8,MATCH($C251,Config!$A$6:$A$8,0)),0))</f>
        <v/>
      </c>
      <c r="J251" s="23">
        <f>IF($B251="",0,IFERROR($D251*INDEX(Config!$C$6:$C$8,MATCH($C251,Config!$A$6:$A$8,0)),0)+IFERROR(IF(AND(INDEX(Config!$E$6:$E$8,MATCH($C251,Config!$A$6:$A$8,0))&gt;0,$E251&lt;INDEX(Config!$E$6:$E$8,MATCH($C251,Config!$A$6:$A$8,0))),$D251*INDEX(Config!$D$6:$D$8,MATCH($C251,Config!$A$6:$A$8,0)),0),0))</f>
        <v/>
      </c>
      <c r="K251" s="23">
        <f>IF($B251="",0,$H251*Config!$B$15)</f>
        <v/>
      </c>
      <c r="L251" s="23">
        <f>IF($B251="",0,$D251*IFERROR(INDEX(Produtos!$C$5:$C$54,MATCH($B251,Produtos!$A$5:$A$54,0)),0))</f>
        <v/>
      </c>
      <c r="M251" s="23">
        <f>IF($B251="",0,$H251-$I251-$J251-$K251-$L251-$F251-$G251)</f>
        <v/>
      </c>
      <c r="N251" s="24">
        <f>IF(OR($B251="",$H251=0),0,$M251/$H251)</f>
        <v/>
      </c>
    </row>
    <row r="252">
      <c r="A252" s="21" t="n"/>
      <c r="B252" s="16" t="n"/>
      <c r="C252" s="16" t="n"/>
      <c r="D252" s="22" t="n"/>
      <c r="E252" s="20" t="n"/>
      <c r="F252" s="20" t="n"/>
      <c r="G252" s="20" t="n"/>
      <c r="H252" s="23">
        <f>IF($B252="",0,$D252*$E252)</f>
        <v/>
      </c>
      <c r="I252" s="23">
        <f>IF($B252="",0,IFERROR($H252*INDEX(Config!$B$6:$B$8,MATCH($C252,Config!$A$6:$A$8,0)),0))</f>
        <v/>
      </c>
      <c r="J252" s="23">
        <f>IF($B252="",0,IFERROR($D252*INDEX(Config!$C$6:$C$8,MATCH($C252,Config!$A$6:$A$8,0)),0)+IFERROR(IF(AND(INDEX(Config!$E$6:$E$8,MATCH($C252,Config!$A$6:$A$8,0))&gt;0,$E252&lt;INDEX(Config!$E$6:$E$8,MATCH($C252,Config!$A$6:$A$8,0))),$D252*INDEX(Config!$D$6:$D$8,MATCH($C252,Config!$A$6:$A$8,0)),0),0))</f>
        <v/>
      </c>
      <c r="K252" s="23">
        <f>IF($B252="",0,$H252*Config!$B$15)</f>
        <v/>
      </c>
      <c r="L252" s="23">
        <f>IF($B252="",0,$D252*IFERROR(INDEX(Produtos!$C$5:$C$54,MATCH($B252,Produtos!$A$5:$A$54,0)),0))</f>
        <v/>
      </c>
      <c r="M252" s="23">
        <f>IF($B252="",0,$H252-$I252-$J252-$K252-$L252-$F252-$G252)</f>
        <v/>
      </c>
      <c r="N252" s="24">
        <f>IF(OR($B252="",$H252=0),0,$M252/$H252)</f>
        <v/>
      </c>
    </row>
    <row r="253">
      <c r="A253" s="21" t="n"/>
      <c r="B253" s="16" t="n"/>
      <c r="C253" s="16" t="n"/>
      <c r="D253" s="22" t="n"/>
      <c r="E253" s="20" t="n"/>
      <c r="F253" s="20" t="n"/>
      <c r="G253" s="20" t="n"/>
      <c r="H253" s="23">
        <f>IF($B253="",0,$D253*$E253)</f>
        <v/>
      </c>
      <c r="I253" s="23">
        <f>IF($B253="",0,IFERROR($H253*INDEX(Config!$B$6:$B$8,MATCH($C253,Config!$A$6:$A$8,0)),0))</f>
        <v/>
      </c>
      <c r="J253" s="23">
        <f>IF($B253="",0,IFERROR($D253*INDEX(Config!$C$6:$C$8,MATCH($C253,Config!$A$6:$A$8,0)),0)+IFERROR(IF(AND(INDEX(Config!$E$6:$E$8,MATCH($C253,Config!$A$6:$A$8,0))&gt;0,$E253&lt;INDEX(Config!$E$6:$E$8,MATCH($C253,Config!$A$6:$A$8,0))),$D253*INDEX(Config!$D$6:$D$8,MATCH($C253,Config!$A$6:$A$8,0)),0),0))</f>
        <v/>
      </c>
      <c r="K253" s="23">
        <f>IF($B253="",0,$H253*Config!$B$15)</f>
        <v/>
      </c>
      <c r="L253" s="23">
        <f>IF($B253="",0,$D253*IFERROR(INDEX(Produtos!$C$5:$C$54,MATCH($B253,Produtos!$A$5:$A$54,0)),0))</f>
        <v/>
      </c>
      <c r="M253" s="23">
        <f>IF($B253="",0,$H253-$I253-$J253-$K253-$L253-$F253-$G253)</f>
        <v/>
      </c>
      <c r="N253" s="24">
        <f>IF(OR($B253="",$H253=0),0,$M253/$H253)</f>
        <v/>
      </c>
    </row>
    <row r="254">
      <c r="A254" s="21" t="n"/>
      <c r="B254" s="16" t="n"/>
      <c r="C254" s="16" t="n"/>
      <c r="D254" s="22" t="n"/>
      <c r="E254" s="20" t="n"/>
      <c r="F254" s="20" t="n"/>
      <c r="G254" s="20" t="n"/>
      <c r="H254" s="23">
        <f>IF($B254="",0,$D254*$E254)</f>
        <v/>
      </c>
      <c r="I254" s="23">
        <f>IF($B254="",0,IFERROR($H254*INDEX(Config!$B$6:$B$8,MATCH($C254,Config!$A$6:$A$8,0)),0))</f>
        <v/>
      </c>
      <c r="J254" s="23">
        <f>IF($B254="",0,IFERROR($D254*INDEX(Config!$C$6:$C$8,MATCH($C254,Config!$A$6:$A$8,0)),0)+IFERROR(IF(AND(INDEX(Config!$E$6:$E$8,MATCH($C254,Config!$A$6:$A$8,0))&gt;0,$E254&lt;INDEX(Config!$E$6:$E$8,MATCH($C254,Config!$A$6:$A$8,0))),$D254*INDEX(Config!$D$6:$D$8,MATCH($C254,Config!$A$6:$A$8,0)),0),0))</f>
        <v/>
      </c>
      <c r="K254" s="23">
        <f>IF($B254="",0,$H254*Config!$B$15)</f>
        <v/>
      </c>
      <c r="L254" s="23">
        <f>IF($B254="",0,$D254*IFERROR(INDEX(Produtos!$C$5:$C$54,MATCH($B254,Produtos!$A$5:$A$54,0)),0))</f>
        <v/>
      </c>
      <c r="M254" s="23">
        <f>IF($B254="",0,$H254-$I254-$J254-$K254-$L254-$F254-$G254)</f>
        <v/>
      </c>
      <c r="N254" s="24">
        <f>IF(OR($B254="",$H254=0),0,$M254/$H254)</f>
        <v/>
      </c>
    </row>
    <row r="255">
      <c r="A255" s="21" t="n"/>
      <c r="B255" s="16" t="n"/>
      <c r="C255" s="16" t="n"/>
      <c r="D255" s="22" t="n"/>
      <c r="E255" s="20" t="n"/>
      <c r="F255" s="20" t="n"/>
      <c r="G255" s="20" t="n"/>
      <c r="H255" s="23">
        <f>IF($B255="",0,$D255*$E255)</f>
        <v/>
      </c>
      <c r="I255" s="23">
        <f>IF($B255="",0,IFERROR($H255*INDEX(Config!$B$6:$B$8,MATCH($C255,Config!$A$6:$A$8,0)),0))</f>
        <v/>
      </c>
      <c r="J255" s="23">
        <f>IF($B255="",0,IFERROR($D255*INDEX(Config!$C$6:$C$8,MATCH($C255,Config!$A$6:$A$8,0)),0)+IFERROR(IF(AND(INDEX(Config!$E$6:$E$8,MATCH($C255,Config!$A$6:$A$8,0))&gt;0,$E255&lt;INDEX(Config!$E$6:$E$8,MATCH($C255,Config!$A$6:$A$8,0))),$D255*INDEX(Config!$D$6:$D$8,MATCH($C255,Config!$A$6:$A$8,0)),0),0))</f>
        <v/>
      </c>
      <c r="K255" s="23">
        <f>IF($B255="",0,$H255*Config!$B$15)</f>
        <v/>
      </c>
      <c r="L255" s="23">
        <f>IF($B255="",0,$D255*IFERROR(INDEX(Produtos!$C$5:$C$54,MATCH($B255,Produtos!$A$5:$A$54,0)),0))</f>
        <v/>
      </c>
      <c r="M255" s="23">
        <f>IF($B255="",0,$H255-$I255-$J255-$K255-$L255-$F255-$G255)</f>
        <v/>
      </c>
      <c r="N255" s="24">
        <f>IF(OR($B255="",$H255=0),0,$M255/$H255)</f>
        <v/>
      </c>
    </row>
    <row r="256">
      <c r="A256" s="21" t="n"/>
      <c r="B256" s="16" t="n"/>
      <c r="C256" s="16" t="n"/>
      <c r="D256" s="22" t="n"/>
      <c r="E256" s="20" t="n"/>
      <c r="F256" s="20" t="n"/>
      <c r="G256" s="20" t="n"/>
      <c r="H256" s="23">
        <f>IF($B256="",0,$D256*$E256)</f>
        <v/>
      </c>
      <c r="I256" s="23">
        <f>IF($B256="",0,IFERROR($H256*INDEX(Config!$B$6:$B$8,MATCH($C256,Config!$A$6:$A$8,0)),0))</f>
        <v/>
      </c>
      <c r="J256" s="23">
        <f>IF($B256="",0,IFERROR($D256*INDEX(Config!$C$6:$C$8,MATCH($C256,Config!$A$6:$A$8,0)),0)+IFERROR(IF(AND(INDEX(Config!$E$6:$E$8,MATCH($C256,Config!$A$6:$A$8,0))&gt;0,$E256&lt;INDEX(Config!$E$6:$E$8,MATCH($C256,Config!$A$6:$A$8,0))),$D256*INDEX(Config!$D$6:$D$8,MATCH($C256,Config!$A$6:$A$8,0)),0),0))</f>
        <v/>
      </c>
      <c r="K256" s="23">
        <f>IF($B256="",0,$H256*Config!$B$15)</f>
        <v/>
      </c>
      <c r="L256" s="23">
        <f>IF($B256="",0,$D256*IFERROR(INDEX(Produtos!$C$5:$C$54,MATCH($B256,Produtos!$A$5:$A$54,0)),0))</f>
        <v/>
      </c>
      <c r="M256" s="23">
        <f>IF($B256="",0,$H256-$I256-$J256-$K256-$L256-$F256-$G256)</f>
        <v/>
      </c>
      <c r="N256" s="24">
        <f>IF(OR($B256="",$H256=0),0,$M256/$H256)</f>
        <v/>
      </c>
    </row>
    <row r="257">
      <c r="A257" s="21" t="n"/>
      <c r="B257" s="16" t="n"/>
      <c r="C257" s="16" t="n"/>
      <c r="D257" s="22" t="n"/>
      <c r="E257" s="20" t="n"/>
      <c r="F257" s="20" t="n"/>
      <c r="G257" s="20" t="n"/>
      <c r="H257" s="23">
        <f>IF($B257="",0,$D257*$E257)</f>
        <v/>
      </c>
      <c r="I257" s="23">
        <f>IF($B257="",0,IFERROR($H257*INDEX(Config!$B$6:$B$8,MATCH($C257,Config!$A$6:$A$8,0)),0))</f>
        <v/>
      </c>
      <c r="J257" s="23">
        <f>IF($B257="",0,IFERROR($D257*INDEX(Config!$C$6:$C$8,MATCH($C257,Config!$A$6:$A$8,0)),0)+IFERROR(IF(AND(INDEX(Config!$E$6:$E$8,MATCH($C257,Config!$A$6:$A$8,0))&gt;0,$E257&lt;INDEX(Config!$E$6:$E$8,MATCH($C257,Config!$A$6:$A$8,0))),$D257*INDEX(Config!$D$6:$D$8,MATCH($C257,Config!$A$6:$A$8,0)),0),0))</f>
        <v/>
      </c>
      <c r="K257" s="23">
        <f>IF($B257="",0,$H257*Config!$B$15)</f>
        <v/>
      </c>
      <c r="L257" s="23">
        <f>IF($B257="",0,$D257*IFERROR(INDEX(Produtos!$C$5:$C$54,MATCH($B257,Produtos!$A$5:$A$54,0)),0))</f>
        <v/>
      </c>
      <c r="M257" s="23">
        <f>IF($B257="",0,$H257-$I257-$J257-$K257-$L257-$F257-$G257)</f>
        <v/>
      </c>
      <c r="N257" s="24">
        <f>IF(OR($B257="",$H257=0),0,$M257/$H257)</f>
        <v/>
      </c>
    </row>
    <row r="258">
      <c r="A258" s="21" t="n"/>
      <c r="B258" s="16" t="n"/>
      <c r="C258" s="16" t="n"/>
      <c r="D258" s="22" t="n"/>
      <c r="E258" s="20" t="n"/>
      <c r="F258" s="20" t="n"/>
      <c r="G258" s="20" t="n"/>
      <c r="H258" s="23">
        <f>IF($B258="",0,$D258*$E258)</f>
        <v/>
      </c>
      <c r="I258" s="23">
        <f>IF($B258="",0,IFERROR($H258*INDEX(Config!$B$6:$B$8,MATCH($C258,Config!$A$6:$A$8,0)),0))</f>
        <v/>
      </c>
      <c r="J258" s="23">
        <f>IF($B258="",0,IFERROR($D258*INDEX(Config!$C$6:$C$8,MATCH($C258,Config!$A$6:$A$8,0)),0)+IFERROR(IF(AND(INDEX(Config!$E$6:$E$8,MATCH($C258,Config!$A$6:$A$8,0))&gt;0,$E258&lt;INDEX(Config!$E$6:$E$8,MATCH($C258,Config!$A$6:$A$8,0))),$D258*INDEX(Config!$D$6:$D$8,MATCH($C258,Config!$A$6:$A$8,0)),0),0))</f>
        <v/>
      </c>
      <c r="K258" s="23">
        <f>IF($B258="",0,$H258*Config!$B$15)</f>
        <v/>
      </c>
      <c r="L258" s="23">
        <f>IF($B258="",0,$D258*IFERROR(INDEX(Produtos!$C$5:$C$54,MATCH($B258,Produtos!$A$5:$A$54,0)),0))</f>
        <v/>
      </c>
      <c r="M258" s="23">
        <f>IF($B258="",0,$H258-$I258-$J258-$K258-$L258-$F258-$G258)</f>
        <v/>
      </c>
      <c r="N258" s="24">
        <f>IF(OR($B258="",$H258=0),0,$M258/$H258)</f>
        <v/>
      </c>
    </row>
    <row r="259">
      <c r="A259" s="21" t="n"/>
      <c r="B259" s="16" t="n"/>
      <c r="C259" s="16" t="n"/>
      <c r="D259" s="22" t="n"/>
      <c r="E259" s="20" t="n"/>
      <c r="F259" s="20" t="n"/>
      <c r="G259" s="20" t="n"/>
      <c r="H259" s="23">
        <f>IF($B259="",0,$D259*$E259)</f>
        <v/>
      </c>
      <c r="I259" s="23">
        <f>IF($B259="",0,IFERROR($H259*INDEX(Config!$B$6:$B$8,MATCH($C259,Config!$A$6:$A$8,0)),0))</f>
        <v/>
      </c>
      <c r="J259" s="23">
        <f>IF($B259="",0,IFERROR($D259*INDEX(Config!$C$6:$C$8,MATCH($C259,Config!$A$6:$A$8,0)),0)+IFERROR(IF(AND(INDEX(Config!$E$6:$E$8,MATCH($C259,Config!$A$6:$A$8,0))&gt;0,$E259&lt;INDEX(Config!$E$6:$E$8,MATCH($C259,Config!$A$6:$A$8,0))),$D259*INDEX(Config!$D$6:$D$8,MATCH($C259,Config!$A$6:$A$8,0)),0),0))</f>
        <v/>
      </c>
      <c r="K259" s="23">
        <f>IF($B259="",0,$H259*Config!$B$15)</f>
        <v/>
      </c>
      <c r="L259" s="23">
        <f>IF($B259="",0,$D259*IFERROR(INDEX(Produtos!$C$5:$C$54,MATCH($B259,Produtos!$A$5:$A$54,0)),0))</f>
        <v/>
      </c>
      <c r="M259" s="23">
        <f>IF($B259="",0,$H259-$I259-$J259-$K259-$L259-$F259-$G259)</f>
        <v/>
      </c>
      <c r="N259" s="24">
        <f>IF(OR($B259="",$H259=0),0,$M259/$H259)</f>
        <v/>
      </c>
    </row>
    <row r="260">
      <c r="A260" s="21" t="n"/>
      <c r="B260" s="16" t="n"/>
      <c r="C260" s="16" t="n"/>
      <c r="D260" s="22" t="n"/>
      <c r="E260" s="20" t="n"/>
      <c r="F260" s="20" t="n"/>
      <c r="G260" s="20" t="n"/>
      <c r="H260" s="23">
        <f>IF($B260="",0,$D260*$E260)</f>
        <v/>
      </c>
      <c r="I260" s="23">
        <f>IF($B260="",0,IFERROR($H260*INDEX(Config!$B$6:$B$8,MATCH($C260,Config!$A$6:$A$8,0)),0))</f>
        <v/>
      </c>
      <c r="J260" s="23">
        <f>IF($B260="",0,IFERROR($D260*INDEX(Config!$C$6:$C$8,MATCH($C260,Config!$A$6:$A$8,0)),0)+IFERROR(IF(AND(INDEX(Config!$E$6:$E$8,MATCH($C260,Config!$A$6:$A$8,0))&gt;0,$E260&lt;INDEX(Config!$E$6:$E$8,MATCH($C260,Config!$A$6:$A$8,0))),$D260*INDEX(Config!$D$6:$D$8,MATCH($C260,Config!$A$6:$A$8,0)),0),0))</f>
        <v/>
      </c>
      <c r="K260" s="23">
        <f>IF($B260="",0,$H260*Config!$B$15)</f>
        <v/>
      </c>
      <c r="L260" s="23">
        <f>IF($B260="",0,$D260*IFERROR(INDEX(Produtos!$C$5:$C$54,MATCH($B260,Produtos!$A$5:$A$54,0)),0))</f>
        <v/>
      </c>
      <c r="M260" s="23">
        <f>IF($B260="",0,$H260-$I260-$J260-$K260-$L260-$F260-$G260)</f>
        <v/>
      </c>
      <c r="N260" s="24">
        <f>IF(OR($B260="",$H260=0),0,$M260/$H260)</f>
        <v/>
      </c>
    </row>
    <row r="261">
      <c r="A261" s="21" t="n"/>
      <c r="B261" s="16" t="n"/>
      <c r="C261" s="16" t="n"/>
      <c r="D261" s="22" t="n"/>
      <c r="E261" s="20" t="n"/>
      <c r="F261" s="20" t="n"/>
      <c r="G261" s="20" t="n"/>
      <c r="H261" s="23">
        <f>IF($B261="",0,$D261*$E261)</f>
        <v/>
      </c>
      <c r="I261" s="23">
        <f>IF($B261="",0,IFERROR($H261*INDEX(Config!$B$6:$B$8,MATCH($C261,Config!$A$6:$A$8,0)),0))</f>
        <v/>
      </c>
      <c r="J261" s="23">
        <f>IF($B261="",0,IFERROR($D261*INDEX(Config!$C$6:$C$8,MATCH($C261,Config!$A$6:$A$8,0)),0)+IFERROR(IF(AND(INDEX(Config!$E$6:$E$8,MATCH($C261,Config!$A$6:$A$8,0))&gt;0,$E261&lt;INDEX(Config!$E$6:$E$8,MATCH($C261,Config!$A$6:$A$8,0))),$D261*INDEX(Config!$D$6:$D$8,MATCH($C261,Config!$A$6:$A$8,0)),0),0))</f>
        <v/>
      </c>
      <c r="K261" s="23">
        <f>IF($B261="",0,$H261*Config!$B$15)</f>
        <v/>
      </c>
      <c r="L261" s="23">
        <f>IF($B261="",0,$D261*IFERROR(INDEX(Produtos!$C$5:$C$54,MATCH($B261,Produtos!$A$5:$A$54,0)),0))</f>
        <v/>
      </c>
      <c r="M261" s="23">
        <f>IF($B261="",0,$H261-$I261-$J261-$K261-$L261-$F261-$G261)</f>
        <v/>
      </c>
      <c r="N261" s="24">
        <f>IF(OR($B261="",$H261=0),0,$M261/$H261)</f>
        <v/>
      </c>
    </row>
    <row r="262">
      <c r="A262" s="21" t="n"/>
      <c r="B262" s="16" t="n"/>
      <c r="C262" s="16" t="n"/>
      <c r="D262" s="22" t="n"/>
      <c r="E262" s="20" t="n"/>
      <c r="F262" s="20" t="n"/>
      <c r="G262" s="20" t="n"/>
      <c r="H262" s="23">
        <f>IF($B262="",0,$D262*$E262)</f>
        <v/>
      </c>
      <c r="I262" s="23">
        <f>IF($B262="",0,IFERROR($H262*INDEX(Config!$B$6:$B$8,MATCH($C262,Config!$A$6:$A$8,0)),0))</f>
        <v/>
      </c>
      <c r="J262" s="23">
        <f>IF($B262="",0,IFERROR($D262*INDEX(Config!$C$6:$C$8,MATCH($C262,Config!$A$6:$A$8,0)),0)+IFERROR(IF(AND(INDEX(Config!$E$6:$E$8,MATCH($C262,Config!$A$6:$A$8,0))&gt;0,$E262&lt;INDEX(Config!$E$6:$E$8,MATCH($C262,Config!$A$6:$A$8,0))),$D262*INDEX(Config!$D$6:$D$8,MATCH($C262,Config!$A$6:$A$8,0)),0),0))</f>
        <v/>
      </c>
      <c r="K262" s="23">
        <f>IF($B262="",0,$H262*Config!$B$15)</f>
        <v/>
      </c>
      <c r="L262" s="23">
        <f>IF($B262="",0,$D262*IFERROR(INDEX(Produtos!$C$5:$C$54,MATCH($B262,Produtos!$A$5:$A$54,0)),0))</f>
        <v/>
      </c>
      <c r="M262" s="23">
        <f>IF($B262="",0,$H262-$I262-$J262-$K262-$L262-$F262-$G262)</f>
        <v/>
      </c>
      <c r="N262" s="24">
        <f>IF(OR($B262="",$H262=0),0,$M262/$H262)</f>
        <v/>
      </c>
    </row>
    <row r="263">
      <c r="A263" s="21" t="n"/>
      <c r="B263" s="16" t="n"/>
      <c r="C263" s="16" t="n"/>
      <c r="D263" s="22" t="n"/>
      <c r="E263" s="20" t="n"/>
      <c r="F263" s="20" t="n"/>
      <c r="G263" s="20" t="n"/>
      <c r="H263" s="23">
        <f>IF($B263="",0,$D263*$E263)</f>
        <v/>
      </c>
      <c r="I263" s="23">
        <f>IF($B263="",0,IFERROR($H263*INDEX(Config!$B$6:$B$8,MATCH($C263,Config!$A$6:$A$8,0)),0))</f>
        <v/>
      </c>
      <c r="J263" s="23">
        <f>IF($B263="",0,IFERROR($D263*INDEX(Config!$C$6:$C$8,MATCH($C263,Config!$A$6:$A$8,0)),0)+IFERROR(IF(AND(INDEX(Config!$E$6:$E$8,MATCH($C263,Config!$A$6:$A$8,0))&gt;0,$E263&lt;INDEX(Config!$E$6:$E$8,MATCH($C263,Config!$A$6:$A$8,0))),$D263*INDEX(Config!$D$6:$D$8,MATCH($C263,Config!$A$6:$A$8,0)),0),0))</f>
        <v/>
      </c>
      <c r="K263" s="23">
        <f>IF($B263="",0,$H263*Config!$B$15)</f>
        <v/>
      </c>
      <c r="L263" s="23">
        <f>IF($B263="",0,$D263*IFERROR(INDEX(Produtos!$C$5:$C$54,MATCH($B263,Produtos!$A$5:$A$54,0)),0))</f>
        <v/>
      </c>
      <c r="M263" s="23">
        <f>IF($B263="",0,$H263-$I263-$J263-$K263-$L263-$F263-$G263)</f>
        <v/>
      </c>
      <c r="N263" s="24">
        <f>IF(OR($B263="",$H263=0),0,$M263/$H263)</f>
        <v/>
      </c>
    </row>
    <row r="264">
      <c r="A264" s="21" t="n"/>
      <c r="B264" s="16" t="n"/>
      <c r="C264" s="16" t="n"/>
      <c r="D264" s="22" t="n"/>
      <c r="E264" s="20" t="n"/>
      <c r="F264" s="20" t="n"/>
      <c r="G264" s="20" t="n"/>
      <c r="H264" s="23">
        <f>IF($B264="",0,$D264*$E264)</f>
        <v/>
      </c>
      <c r="I264" s="23">
        <f>IF($B264="",0,IFERROR($H264*INDEX(Config!$B$6:$B$8,MATCH($C264,Config!$A$6:$A$8,0)),0))</f>
        <v/>
      </c>
      <c r="J264" s="23">
        <f>IF($B264="",0,IFERROR($D264*INDEX(Config!$C$6:$C$8,MATCH($C264,Config!$A$6:$A$8,0)),0)+IFERROR(IF(AND(INDEX(Config!$E$6:$E$8,MATCH($C264,Config!$A$6:$A$8,0))&gt;0,$E264&lt;INDEX(Config!$E$6:$E$8,MATCH($C264,Config!$A$6:$A$8,0))),$D264*INDEX(Config!$D$6:$D$8,MATCH($C264,Config!$A$6:$A$8,0)),0),0))</f>
        <v/>
      </c>
      <c r="K264" s="23">
        <f>IF($B264="",0,$H264*Config!$B$15)</f>
        <v/>
      </c>
      <c r="L264" s="23">
        <f>IF($B264="",0,$D264*IFERROR(INDEX(Produtos!$C$5:$C$54,MATCH($B264,Produtos!$A$5:$A$54,0)),0))</f>
        <v/>
      </c>
      <c r="M264" s="23">
        <f>IF($B264="",0,$H264-$I264-$J264-$K264-$L264-$F264-$G264)</f>
        <v/>
      </c>
      <c r="N264" s="24">
        <f>IF(OR($B264="",$H264=0),0,$M264/$H264)</f>
        <v/>
      </c>
    </row>
    <row r="265">
      <c r="A265" s="21" t="n"/>
      <c r="B265" s="16" t="n"/>
      <c r="C265" s="16" t="n"/>
      <c r="D265" s="22" t="n"/>
      <c r="E265" s="20" t="n"/>
      <c r="F265" s="20" t="n"/>
      <c r="G265" s="20" t="n"/>
      <c r="H265" s="23">
        <f>IF($B265="",0,$D265*$E265)</f>
        <v/>
      </c>
      <c r="I265" s="23">
        <f>IF($B265="",0,IFERROR($H265*INDEX(Config!$B$6:$B$8,MATCH($C265,Config!$A$6:$A$8,0)),0))</f>
        <v/>
      </c>
      <c r="J265" s="23">
        <f>IF($B265="",0,IFERROR($D265*INDEX(Config!$C$6:$C$8,MATCH($C265,Config!$A$6:$A$8,0)),0)+IFERROR(IF(AND(INDEX(Config!$E$6:$E$8,MATCH($C265,Config!$A$6:$A$8,0))&gt;0,$E265&lt;INDEX(Config!$E$6:$E$8,MATCH($C265,Config!$A$6:$A$8,0))),$D265*INDEX(Config!$D$6:$D$8,MATCH($C265,Config!$A$6:$A$8,0)),0),0))</f>
        <v/>
      </c>
      <c r="K265" s="23">
        <f>IF($B265="",0,$H265*Config!$B$15)</f>
        <v/>
      </c>
      <c r="L265" s="23">
        <f>IF($B265="",0,$D265*IFERROR(INDEX(Produtos!$C$5:$C$54,MATCH($B265,Produtos!$A$5:$A$54,0)),0))</f>
        <v/>
      </c>
      <c r="M265" s="23">
        <f>IF($B265="",0,$H265-$I265-$J265-$K265-$L265-$F265-$G265)</f>
        <v/>
      </c>
      <c r="N265" s="24">
        <f>IF(OR($B265="",$H265=0),0,$M265/$H265)</f>
        <v/>
      </c>
    </row>
    <row r="266">
      <c r="A266" s="21" t="n"/>
      <c r="B266" s="16" t="n"/>
      <c r="C266" s="16" t="n"/>
      <c r="D266" s="22" t="n"/>
      <c r="E266" s="20" t="n"/>
      <c r="F266" s="20" t="n"/>
      <c r="G266" s="20" t="n"/>
      <c r="H266" s="23">
        <f>IF($B266="",0,$D266*$E266)</f>
        <v/>
      </c>
      <c r="I266" s="23">
        <f>IF($B266="",0,IFERROR($H266*INDEX(Config!$B$6:$B$8,MATCH($C266,Config!$A$6:$A$8,0)),0))</f>
        <v/>
      </c>
      <c r="J266" s="23">
        <f>IF($B266="",0,IFERROR($D266*INDEX(Config!$C$6:$C$8,MATCH($C266,Config!$A$6:$A$8,0)),0)+IFERROR(IF(AND(INDEX(Config!$E$6:$E$8,MATCH($C266,Config!$A$6:$A$8,0))&gt;0,$E266&lt;INDEX(Config!$E$6:$E$8,MATCH($C266,Config!$A$6:$A$8,0))),$D266*INDEX(Config!$D$6:$D$8,MATCH($C266,Config!$A$6:$A$8,0)),0),0))</f>
        <v/>
      </c>
      <c r="K266" s="23">
        <f>IF($B266="",0,$H266*Config!$B$15)</f>
        <v/>
      </c>
      <c r="L266" s="23">
        <f>IF($B266="",0,$D266*IFERROR(INDEX(Produtos!$C$5:$C$54,MATCH($B266,Produtos!$A$5:$A$54,0)),0))</f>
        <v/>
      </c>
      <c r="M266" s="23">
        <f>IF($B266="",0,$H266-$I266-$J266-$K266-$L266-$F266-$G266)</f>
        <v/>
      </c>
      <c r="N266" s="24">
        <f>IF(OR($B266="",$H266=0),0,$M266/$H266)</f>
        <v/>
      </c>
    </row>
    <row r="267">
      <c r="A267" s="21" t="n"/>
      <c r="B267" s="16" t="n"/>
      <c r="C267" s="16" t="n"/>
      <c r="D267" s="22" t="n"/>
      <c r="E267" s="20" t="n"/>
      <c r="F267" s="20" t="n"/>
      <c r="G267" s="20" t="n"/>
      <c r="H267" s="23">
        <f>IF($B267="",0,$D267*$E267)</f>
        <v/>
      </c>
      <c r="I267" s="23">
        <f>IF($B267="",0,IFERROR($H267*INDEX(Config!$B$6:$B$8,MATCH($C267,Config!$A$6:$A$8,0)),0))</f>
        <v/>
      </c>
      <c r="J267" s="23">
        <f>IF($B267="",0,IFERROR($D267*INDEX(Config!$C$6:$C$8,MATCH($C267,Config!$A$6:$A$8,0)),0)+IFERROR(IF(AND(INDEX(Config!$E$6:$E$8,MATCH($C267,Config!$A$6:$A$8,0))&gt;0,$E267&lt;INDEX(Config!$E$6:$E$8,MATCH($C267,Config!$A$6:$A$8,0))),$D267*INDEX(Config!$D$6:$D$8,MATCH($C267,Config!$A$6:$A$8,0)),0),0))</f>
        <v/>
      </c>
      <c r="K267" s="23">
        <f>IF($B267="",0,$H267*Config!$B$15)</f>
        <v/>
      </c>
      <c r="L267" s="23">
        <f>IF($B267="",0,$D267*IFERROR(INDEX(Produtos!$C$5:$C$54,MATCH($B267,Produtos!$A$5:$A$54,0)),0))</f>
        <v/>
      </c>
      <c r="M267" s="23">
        <f>IF($B267="",0,$H267-$I267-$J267-$K267-$L267-$F267-$G267)</f>
        <v/>
      </c>
      <c r="N267" s="24">
        <f>IF(OR($B267="",$H267=0),0,$M267/$H267)</f>
        <v/>
      </c>
    </row>
    <row r="268">
      <c r="A268" s="21" t="n"/>
      <c r="B268" s="16" t="n"/>
      <c r="C268" s="16" t="n"/>
      <c r="D268" s="22" t="n"/>
      <c r="E268" s="20" t="n"/>
      <c r="F268" s="20" t="n"/>
      <c r="G268" s="20" t="n"/>
      <c r="H268" s="23">
        <f>IF($B268="",0,$D268*$E268)</f>
        <v/>
      </c>
      <c r="I268" s="23">
        <f>IF($B268="",0,IFERROR($H268*INDEX(Config!$B$6:$B$8,MATCH($C268,Config!$A$6:$A$8,0)),0))</f>
        <v/>
      </c>
      <c r="J268" s="23">
        <f>IF($B268="",0,IFERROR($D268*INDEX(Config!$C$6:$C$8,MATCH($C268,Config!$A$6:$A$8,0)),0)+IFERROR(IF(AND(INDEX(Config!$E$6:$E$8,MATCH($C268,Config!$A$6:$A$8,0))&gt;0,$E268&lt;INDEX(Config!$E$6:$E$8,MATCH($C268,Config!$A$6:$A$8,0))),$D268*INDEX(Config!$D$6:$D$8,MATCH($C268,Config!$A$6:$A$8,0)),0),0))</f>
        <v/>
      </c>
      <c r="K268" s="23">
        <f>IF($B268="",0,$H268*Config!$B$15)</f>
        <v/>
      </c>
      <c r="L268" s="23">
        <f>IF($B268="",0,$D268*IFERROR(INDEX(Produtos!$C$5:$C$54,MATCH($B268,Produtos!$A$5:$A$54,0)),0))</f>
        <v/>
      </c>
      <c r="M268" s="23">
        <f>IF($B268="",0,$H268-$I268-$J268-$K268-$L268-$F268-$G268)</f>
        <v/>
      </c>
      <c r="N268" s="24">
        <f>IF(OR($B268="",$H268=0),0,$M268/$H268)</f>
        <v/>
      </c>
    </row>
    <row r="269">
      <c r="A269" s="21" t="n"/>
      <c r="B269" s="16" t="n"/>
      <c r="C269" s="16" t="n"/>
      <c r="D269" s="22" t="n"/>
      <c r="E269" s="20" t="n"/>
      <c r="F269" s="20" t="n"/>
      <c r="G269" s="20" t="n"/>
      <c r="H269" s="23">
        <f>IF($B269="",0,$D269*$E269)</f>
        <v/>
      </c>
      <c r="I269" s="23">
        <f>IF($B269="",0,IFERROR($H269*INDEX(Config!$B$6:$B$8,MATCH($C269,Config!$A$6:$A$8,0)),0))</f>
        <v/>
      </c>
      <c r="J269" s="23">
        <f>IF($B269="",0,IFERROR($D269*INDEX(Config!$C$6:$C$8,MATCH($C269,Config!$A$6:$A$8,0)),0)+IFERROR(IF(AND(INDEX(Config!$E$6:$E$8,MATCH($C269,Config!$A$6:$A$8,0))&gt;0,$E269&lt;INDEX(Config!$E$6:$E$8,MATCH($C269,Config!$A$6:$A$8,0))),$D269*INDEX(Config!$D$6:$D$8,MATCH($C269,Config!$A$6:$A$8,0)),0),0))</f>
        <v/>
      </c>
      <c r="K269" s="23">
        <f>IF($B269="",0,$H269*Config!$B$15)</f>
        <v/>
      </c>
      <c r="L269" s="23">
        <f>IF($B269="",0,$D269*IFERROR(INDEX(Produtos!$C$5:$C$54,MATCH($B269,Produtos!$A$5:$A$54,0)),0))</f>
        <v/>
      </c>
      <c r="M269" s="23">
        <f>IF($B269="",0,$H269-$I269-$J269-$K269-$L269-$F269-$G269)</f>
        <v/>
      </c>
      <c r="N269" s="24">
        <f>IF(OR($B269="",$H269=0),0,$M269/$H269)</f>
        <v/>
      </c>
    </row>
    <row r="270">
      <c r="A270" s="21" t="n"/>
      <c r="B270" s="16" t="n"/>
      <c r="C270" s="16" t="n"/>
      <c r="D270" s="22" t="n"/>
      <c r="E270" s="20" t="n"/>
      <c r="F270" s="20" t="n"/>
      <c r="G270" s="20" t="n"/>
      <c r="H270" s="23">
        <f>IF($B270="",0,$D270*$E270)</f>
        <v/>
      </c>
      <c r="I270" s="23">
        <f>IF($B270="",0,IFERROR($H270*INDEX(Config!$B$6:$B$8,MATCH($C270,Config!$A$6:$A$8,0)),0))</f>
        <v/>
      </c>
      <c r="J270" s="23">
        <f>IF($B270="",0,IFERROR($D270*INDEX(Config!$C$6:$C$8,MATCH($C270,Config!$A$6:$A$8,0)),0)+IFERROR(IF(AND(INDEX(Config!$E$6:$E$8,MATCH($C270,Config!$A$6:$A$8,0))&gt;0,$E270&lt;INDEX(Config!$E$6:$E$8,MATCH($C270,Config!$A$6:$A$8,0))),$D270*INDEX(Config!$D$6:$D$8,MATCH($C270,Config!$A$6:$A$8,0)),0),0))</f>
        <v/>
      </c>
      <c r="K270" s="23">
        <f>IF($B270="",0,$H270*Config!$B$15)</f>
        <v/>
      </c>
      <c r="L270" s="23">
        <f>IF($B270="",0,$D270*IFERROR(INDEX(Produtos!$C$5:$C$54,MATCH($B270,Produtos!$A$5:$A$54,0)),0))</f>
        <v/>
      </c>
      <c r="M270" s="23">
        <f>IF($B270="",0,$H270-$I270-$J270-$K270-$L270-$F270-$G270)</f>
        <v/>
      </c>
      <c r="N270" s="24">
        <f>IF(OR($B270="",$H270=0),0,$M270/$H270)</f>
        <v/>
      </c>
    </row>
    <row r="271">
      <c r="A271" s="21" t="n"/>
      <c r="B271" s="16" t="n"/>
      <c r="C271" s="16" t="n"/>
      <c r="D271" s="22" t="n"/>
      <c r="E271" s="20" t="n"/>
      <c r="F271" s="20" t="n"/>
      <c r="G271" s="20" t="n"/>
      <c r="H271" s="23">
        <f>IF($B271="",0,$D271*$E271)</f>
        <v/>
      </c>
      <c r="I271" s="23">
        <f>IF($B271="",0,IFERROR($H271*INDEX(Config!$B$6:$B$8,MATCH($C271,Config!$A$6:$A$8,0)),0))</f>
        <v/>
      </c>
      <c r="J271" s="23">
        <f>IF($B271="",0,IFERROR($D271*INDEX(Config!$C$6:$C$8,MATCH($C271,Config!$A$6:$A$8,0)),0)+IFERROR(IF(AND(INDEX(Config!$E$6:$E$8,MATCH($C271,Config!$A$6:$A$8,0))&gt;0,$E271&lt;INDEX(Config!$E$6:$E$8,MATCH($C271,Config!$A$6:$A$8,0))),$D271*INDEX(Config!$D$6:$D$8,MATCH($C271,Config!$A$6:$A$8,0)),0),0))</f>
        <v/>
      </c>
      <c r="K271" s="23">
        <f>IF($B271="",0,$H271*Config!$B$15)</f>
        <v/>
      </c>
      <c r="L271" s="23">
        <f>IF($B271="",0,$D271*IFERROR(INDEX(Produtos!$C$5:$C$54,MATCH($B271,Produtos!$A$5:$A$54,0)),0))</f>
        <v/>
      </c>
      <c r="M271" s="23">
        <f>IF($B271="",0,$H271-$I271-$J271-$K271-$L271-$F271-$G271)</f>
        <v/>
      </c>
      <c r="N271" s="24">
        <f>IF(OR($B271="",$H271=0),0,$M271/$H271)</f>
        <v/>
      </c>
    </row>
    <row r="272">
      <c r="A272" s="21" t="n"/>
      <c r="B272" s="16" t="n"/>
      <c r="C272" s="16" t="n"/>
      <c r="D272" s="22" t="n"/>
      <c r="E272" s="20" t="n"/>
      <c r="F272" s="20" t="n"/>
      <c r="G272" s="20" t="n"/>
      <c r="H272" s="23">
        <f>IF($B272="",0,$D272*$E272)</f>
        <v/>
      </c>
      <c r="I272" s="23">
        <f>IF($B272="",0,IFERROR($H272*INDEX(Config!$B$6:$B$8,MATCH($C272,Config!$A$6:$A$8,0)),0))</f>
        <v/>
      </c>
      <c r="J272" s="23">
        <f>IF($B272="",0,IFERROR($D272*INDEX(Config!$C$6:$C$8,MATCH($C272,Config!$A$6:$A$8,0)),0)+IFERROR(IF(AND(INDEX(Config!$E$6:$E$8,MATCH($C272,Config!$A$6:$A$8,0))&gt;0,$E272&lt;INDEX(Config!$E$6:$E$8,MATCH($C272,Config!$A$6:$A$8,0))),$D272*INDEX(Config!$D$6:$D$8,MATCH($C272,Config!$A$6:$A$8,0)),0),0))</f>
        <v/>
      </c>
      <c r="K272" s="23">
        <f>IF($B272="",0,$H272*Config!$B$15)</f>
        <v/>
      </c>
      <c r="L272" s="23">
        <f>IF($B272="",0,$D272*IFERROR(INDEX(Produtos!$C$5:$C$54,MATCH($B272,Produtos!$A$5:$A$54,0)),0))</f>
        <v/>
      </c>
      <c r="M272" s="23">
        <f>IF($B272="",0,$H272-$I272-$J272-$K272-$L272-$F272-$G272)</f>
        <v/>
      </c>
      <c r="N272" s="24">
        <f>IF(OR($B272="",$H272=0),0,$M272/$H272)</f>
        <v/>
      </c>
    </row>
    <row r="273">
      <c r="A273" s="21" t="n"/>
      <c r="B273" s="16" t="n"/>
      <c r="C273" s="16" t="n"/>
      <c r="D273" s="22" t="n"/>
      <c r="E273" s="20" t="n"/>
      <c r="F273" s="20" t="n"/>
      <c r="G273" s="20" t="n"/>
      <c r="H273" s="23">
        <f>IF($B273="",0,$D273*$E273)</f>
        <v/>
      </c>
      <c r="I273" s="23">
        <f>IF($B273="",0,IFERROR($H273*INDEX(Config!$B$6:$B$8,MATCH($C273,Config!$A$6:$A$8,0)),0))</f>
        <v/>
      </c>
      <c r="J273" s="23">
        <f>IF($B273="",0,IFERROR($D273*INDEX(Config!$C$6:$C$8,MATCH($C273,Config!$A$6:$A$8,0)),0)+IFERROR(IF(AND(INDEX(Config!$E$6:$E$8,MATCH($C273,Config!$A$6:$A$8,0))&gt;0,$E273&lt;INDEX(Config!$E$6:$E$8,MATCH($C273,Config!$A$6:$A$8,0))),$D273*INDEX(Config!$D$6:$D$8,MATCH($C273,Config!$A$6:$A$8,0)),0),0))</f>
        <v/>
      </c>
      <c r="K273" s="23">
        <f>IF($B273="",0,$H273*Config!$B$15)</f>
        <v/>
      </c>
      <c r="L273" s="23">
        <f>IF($B273="",0,$D273*IFERROR(INDEX(Produtos!$C$5:$C$54,MATCH($B273,Produtos!$A$5:$A$54,0)),0))</f>
        <v/>
      </c>
      <c r="M273" s="23">
        <f>IF($B273="",0,$H273-$I273-$J273-$K273-$L273-$F273-$G273)</f>
        <v/>
      </c>
      <c r="N273" s="24">
        <f>IF(OR($B273="",$H273=0),0,$M273/$H273)</f>
        <v/>
      </c>
    </row>
    <row r="274">
      <c r="A274" s="21" t="n"/>
      <c r="B274" s="16" t="n"/>
      <c r="C274" s="16" t="n"/>
      <c r="D274" s="22" t="n"/>
      <c r="E274" s="20" t="n"/>
      <c r="F274" s="20" t="n"/>
      <c r="G274" s="20" t="n"/>
      <c r="H274" s="23">
        <f>IF($B274="",0,$D274*$E274)</f>
        <v/>
      </c>
      <c r="I274" s="23">
        <f>IF($B274="",0,IFERROR($H274*INDEX(Config!$B$6:$B$8,MATCH($C274,Config!$A$6:$A$8,0)),0))</f>
        <v/>
      </c>
      <c r="J274" s="23">
        <f>IF($B274="",0,IFERROR($D274*INDEX(Config!$C$6:$C$8,MATCH($C274,Config!$A$6:$A$8,0)),0)+IFERROR(IF(AND(INDEX(Config!$E$6:$E$8,MATCH($C274,Config!$A$6:$A$8,0))&gt;0,$E274&lt;INDEX(Config!$E$6:$E$8,MATCH($C274,Config!$A$6:$A$8,0))),$D274*INDEX(Config!$D$6:$D$8,MATCH($C274,Config!$A$6:$A$8,0)),0),0))</f>
        <v/>
      </c>
      <c r="K274" s="23">
        <f>IF($B274="",0,$H274*Config!$B$15)</f>
        <v/>
      </c>
      <c r="L274" s="23">
        <f>IF($B274="",0,$D274*IFERROR(INDEX(Produtos!$C$5:$C$54,MATCH($B274,Produtos!$A$5:$A$54,0)),0))</f>
        <v/>
      </c>
      <c r="M274" s="23">
        <f>IF($B274="",0,$H274-$I274-$J274-$K274-$L274-$F274-$G274)</f>
        <v/>
      </c>
      <c r="N274" s="24">
        <f>IF(OR($B274="",$H274=0),0,$M274/$H274)</f>
        <v/>
      </c>
    </row>
    <row r="275">
      <c r="A275" s="21" t="n"/>
      <c r="B275" s="16" t="n"/>
      <c r="C275" s="16" t="n"/>
      <c r="D275" s="22" t="n"/>
      <c r="E275" s="20" t="n"/>
      <c r="F275" s="20" t="n"/>
      <c r="G275" s="20" t="n"/>
      <c r="H275" s="23">
        <f>IF($B275="",0,$D275*$E275)</f>
        <v/>
      </c>
      <c r="I275" s="23">
        <f>IF($B275="",0,IFERROR($H275*INDEX(Config!$B$6:$B$8,MATCH($C275,Config!$A$6:$A$8,0)),0))</f>
        <v/>
      </c>
      <c r="J275" s="23">
        <f>IF($B275="",0,IFERROR($D275*INDEX(Config!$C$6:$C$8,MATCH($C275,Config!$A$6:$A$8,0)),0)+IFERROR(IF(AND(INDEX(Config!$E$6:$E$8,MATCH($C275,Config!$A$6:$A$8,0))&gt;0,$E275&lt;INDEX(Config!$E$6:$E$8,MATCH($C275,Config!$A$6:$A$8,0))),$D275*INDEX(Config!$D$6:$D$8,MATCH($C275,Config!$A$6:$A$8,0)),0),0))</f>
        <v/>
      </c>
      <c r="K275" s="23">
        <f>IF($B275="",0,$H275*Config!$B$15)</f>
        <v/>
      </c>
      <c r="L275" s="23">
        <f>IF($B275="",0,$D275*IFERROR(INDEX(Produtos!$C$5:$C$54,MATCH($B275,Produtos!$A$5:$A$54,0)),0))</f>
        <v/>
      </c>
      <c r="M275" s="23">
        <f>IF($B275="",0,$H275-$I275-$J275-$K275-$L275-$F275-$G275)</f>
        <v/>
      </c>
      <c r="N275" s="24">
        <f>IF(OR($B275="",$H275=0),0,$M275/$H275)</f>
        <v/>
      </c>
    </row>
    <row r="276">
      <c r="A276" s="21" t="n"/>
      <c r="B276" s="16" t="n"/>
      <c r="C276" s="16" t="n"/>
      <c r="D276" s="22" t="n"/>
      <c r="E276" s="20" t="n"/>
      <c r="F276" s="20" t="n"/>
      <c r="G276" s="20" t="n"/>
      <c r="H276" s="23">
        <f>IF($B276="",0,$D276*$E276)</f>
        <v/>
      </c>
      <c r="I276" s="23">
        <f>IF($B276="",0,IFERROR($H276*INDEX(Config!$B$6:$B$8,MATCH($C276,Config!$A$6:$A$8,0)),0))</f>
        <v/>
      </c>
      <c r="J276" s="23">
        <f>IF($B276="",0,IFERROR($D276*INDEX(Config!$C$6:$C$8,MATCH($C276,Config!$A$6:$A$8,0)),0)+IFERROR(IF(AND(INDEX(Config!$E$6:$E$8,MATCH($C276,Config!$A$6:$A$8,0))&gt;0,$E276&lt;INDEX(Config!$E$6:$E$8,MATCH($C276,Config!$A$6:$A$8,0))),$D276*INDEX(Config!$D$6:$D$8,MATCH($C276,Config!$A$6:$A$8,0)),0),0))</f>
        <v/>
      </c>
      <c r="K276" s="23">
        <f>IF($B276="",0,$H276*Config!$B$15)</f>
        <v/>
      </c>
      <c r="L276" s="23">
        <f>IF($B276="",0,$D276*IFERROR(INDEX(Produtos!$C$5:$C$54,MATCH($B276,Produtos!$A$5:$A$54,0)),0))</f>
        <v/>
      </c>
      <c r="M276" s="23">
        <f>IF($B276="",0,$H276-$I276-$J276-$K276-$L276-$F276-$G276)</f>
        <v/>
      </c>
      <c r="N276" s="24">
        <f>IF(OR($B276="",$H276=0),0,$M276/$H276)</f>
        <v/>
      </c>
    </row>
    <row r="277">
      <c r="A277" s="21" t="n"/>
      <c r="B277" s="16" t="n"/>
      <c r="C277" s="16" t="n"/>
      <c r="D277" s="22" t="n"/>
      <c r="E277" s="20" t="n"/>
      <c r="F277" s="20" t="n"/>
      <c r="G277" s="20" t="n"/>
      <c r="H277" s="23">
        <f>IF($B277="",0,$D277*$E277)</f>
        <v/>
      </c>
      <c r="I277" s="23">
        <f>IF($B277="",0,IFERROR($H277*INDEX(Config!$B$6:$B$8,MATCH($C277,Config!$A$6:$A$8,0)),0))</f>
        <v/>
      </c>
      <c r="J277" s="23">
        <f>IF($B277="",0,IFERROR($D277*INDEX(Config!$C$6:$C$8,MATCH($C277,Config!$A$6:$A$8,0)),0)+IFERROR(IF(AND(INDEX(Config!$E$6:$E$8,MATCH($C277,Config!$A$6:$A$8,0))&gt;0,$E277&lt;INDEX(Config!$E$6:$E$8,MATCH($C277,Config!$A$6:$A$8,0))),$D277*INDEX(Config!$D$6:$D$8,MATCH($C277,Config!$A$6:$A$8,0)),0),0))</f>
        <v/>
      </c>
      <c r="K277" s="23">
        <f>IF($B277="",0,$H277*Config!$B$15)</f>
        <v/>
      </c>
      <c r="L277" s="23">
        <f>IF($B277="",0,$D277*IFERROR(INDEX(Produtos!$C$5:$C$54,MATCH($B277,Produtos!$A$5:$A$54,0)),0))</f>
        <v/>
      </c>
      <c r="M277" s="23">
        <f>IF($B277="",0,$H277-$I277-$J277-$K277-$L277-$F277-$G277)</f>
        <v/>
      </c>
      <c r="N277" s="24">
        <f>IF(OR($B277="",$H277=0),0,$M277/$H277)</f>
        <v/>
      </c>
    </row>
    <row r="278">
      <c r="A278" s="21" t="n"/>
      <c r="B278" s="16" t="n"/>
      <c r="C278" s="16" t="n"/>
      <c r="D278" s="22" t="n"/>
      <c r="E278" s="20" t="n"/>
      <c r="F278" s="20" t="n"/>
      <c r="G278" s="20" t="n"/>
      <c r="H278" s="23">
        <f>IF($B278="",0,$D278*$E278)</f>
        <v/>
      </c>
      <c r="I278" s="23">
        <f>IF($B278="",0,IFERROR($H278*INDEX(Config!$B$6:$B$8,MATCH($C278,Config!$A$6:$A$8,0)),0))</f>
        <v/>
      </c>
      <c r="J278" s="23">
        <f>IF($B278="",0,IFERROR($D278*INDEX(Config!$C$6:$C$8,MATCH($C278,Config!$A$6:$A$8,0)),0)+IFERROR(IF(AND(INDEX(Config!$E$6:$E$8,MATCH($C278,Config!$A$6:$A$8,0))&gt;0,$E278&lt;INDEX(Config!$E$6:$E$8,MATCH($C278,Config!$A$6:$A$8,0))),$D278*INDEX(Config!$D$6:$D$8,MATCH($C278,Config!$A$6:$A$8,0)),0),0))</f>
        <v/>
      </c>
      <c r="K278" s="23">
        <f>IF($B278="",0,$H278*Config!$B$15)</f>
        <v/>
      </c>
      <c r="L278" s="23">
        <f>IF($B278="",0,$D278*IFERROR(INDEX(Produtos!$C$5:$C$54,MATCH($B278,Produtos!$A$5:$A$54,0)),0))</f>
        <v/>
      </c>
      <c r="M278" s="23">
        <f>IF($B278="",0,$H278-$I278-$J278-$K278-$L278-$F278-$G278)</f>
        <v/>
      </c>
      <c r="N278" s="24">
        <f>IF(OR($B278="",$H278=0),0,$M278/$H278)</f>
        <v/>
      </c>
    </row>
    <row r="279">
      <c r="A279" s="21" t="n"/>
      <c r="B279" s="16" t="n"/>
      <c r="C279" s="16" t="n"/>
      <c r="D279" s="22" t="n"/>
      <c r="E279" s="20" t="n"/>
      <c r="F279" s="20" t="n"/>
      <c r="G279" s="20" t="n"/>
      <c r="H279" s="23">
        <f>IF($B279="",0,$D279*$E279)</f>
        <v/>
      </c>
      <c r="I279" s="23">
        <f>IF($B279="",0,IFERROR($H279*INDEX(Config!$B$6:$B$8,MATCH($C279,Config!$A$6:$A$8,0)),0))</f>
        <v/>
      </c>
      <c r="J279" s="23">
        <f>IF($B279="",0,IFERROR($D279*INDEX(Config!$C$6:$C$8,MATCH($C279,Config!$A$6:$A$8,0)),0)+IFERROR(IF(AND(INDEX(Config!$E$6:$E$8,MATCH($C279,Config!$A$6:$A$8,0))&gt;0,$E279&lt;INDEX(Config!$E$6:$E$8,MATCH($C279,Config!$A$6:$A$8,0))),$D279*INDEX(Config!$D$6:$D$8,MATCH($C279,Config!$A$6:$A$8,0)),0),0))</f>
        <v/>
      </c>
      <c r="K279" s="23">
        <f>IF($B279="",0,$H279*Config!$B$15)</f>
        <v/>
      </c>
      <c r="L279" s="23">
        <f>IF($B279="",0,$D279*IFERROR(INDEX(Produtos!$C$5:$C$54,MATCH($B279,Produtos!$A$5:$A$54,0)),0))</f>
        <v/>
      </c>
      <c r="M279" s="23">
        <f>IF($B279="",0,$H279-$I279-$J279-$K279-$L279-$F279-$G279)</f>
        <v/>
      </c>
      <c r="N279" s="24">
        <f>IF(OR($B279="",$H279=0),0,$M279/$H279)</f>
        <v/>
      </c>
    </row>
    <row r="280">
      <c r="A280" s="21" t="n"/>
      <c r="B280" s="16" t="n"/>
      <c r="C280" s="16" t="n"/>
      <c r="D280" s="22" t="n"/>
      <c r="E280" s="20" t="n"/>
      <c r="F280" s="20" t="n"/>
      <c r="G280" s="20" t="n"/>
      <c r="H280" s="23">
        <f>IF($B280="",0,$D280*$E280)</f>
        <v/>
      </c>
      <c r="I280" s="23">
        <f>IF($B280="",0,IFERROR($H280*INDEX(Config!$B$6:$B$8,MATCH($C280,Config!$A$6:$A$8,0)),0))</f>
        <v/>
      </c>
      <c r="J280" s="23">
        <f>IF($B280="",0,IFERROR($D280*INDEX(Config!$C$6:$C$8,MATCH($C280,Config!$A$6:$A$8,0)),0)+IFERROR(IF(AND(INDEX(Config!$E$6:$E$8,MATCH($C280,Config!$A$6:$A$8,0))&gt;0,$E280&lt;INDEX(Config!$E$6:$E$8,MATCH($C280,Config!$A$6:$A$8,0))),$D280*INDEX(Config!$D$6:$D$8,MATCH($C280,Config!$A$6:$A$8,0)),0),0))</f>
        <v/>
      </c>
      <c r="K280" s="23">
        <f>IF($B280="",0,$H280*Config!$B$15)</f>
        <v/>
      </c>
      <c r="L280" s="23">
        <f>IF($B280="",0,$D280*IFERROR(INDEX(Produtos!$C$5:$C$54,MATCH($B280,Produtos!$A$5:$A$54,0)),0))</f>
        <v/>
      </c>
      <c r="M280" s="23">
        <f>IF($B280="",0,$H280-$I280-$J280-$K280-$L280-$F280-$G280)</f>
        <v/>
      </c>
      <c r="N280" s="24">
        <f>IF(OR($B280="",$H280=0),0,$M280/$H280)</f>
        <v/>
      </c>
    </row>
    <row r="281">
      <c r="A281" s="21" t="n"/>
      <c r="B281" s="16" t="n"/>
      <c r="C281" s="16" t="n"/>
      <c r="D281" s="22" t="n"/>
      <c r="E281" s="20" t="n"/>
      <c r="F281" s="20" t="n"/>
      <c r="G281" s="20" t="n"/>
      <c r="H281" s="23">
        <f>IF($B281="",0,$D281*$E281)</f>
        <v/>
      </c>
      <c r="I281" s="23">
        <f>IF($B281="",0,IFERROR($H281*INDEX(Config!$B$6:$B$8,MATCH($C281,Config!$A$6:$A$8,0)),0))</f>
        <v/>
      </c>
      <c r="J281" s="23">
        <f>IF($B281="",0,IFERROR($D281*INDEX(Config!$C$6:$C$8,MATCH($C281,Config!$A$6:$A$8,0)),0)+IFERROR(IF(AND(INDEX(Config!$E$6:$E$8,MATCH($C281,Config!$A$6:$A$8,0))&gt;0,$E281&lt;INDEX(Config!$E$6:$E$8,MATCH($C281,Config!$A$6:$A$8,0))),$D281*INDEX(Config!$D$6:$D$8,MATCH($C281,Config!$A$6:$A$8,0)),0),0))</f>
        <v/>
      </c>
      <c r="K281" s="23">
        <f>IF($B281="",0,$H281*Config!$B$15)</f>
        <v/>
      </c>
      <c r="L281" s="23">
        <f>IF($B281="",0,$D281*IFERROR(INDEX(Produtos!$C$5:$C$54,MATCH($B281,Produtos!$A$5:$A$54,0)),0))</f>
        <v/>
      </c>
      <c r="M281" s="23">
        <f>IF($B281="",0,$H281-$I281-$J281-$K281-$L281-$F281-$G281)</f>
        <v/>
      </c>
      <c r="N281" s="24">
        <f>IF(OR($B281="",$H281=0),0,$M281/$H281)</f>
        <v/>
      </c>
    </row>
    <row r="282">
      <c r="A282" s="21" t="n"/>
      <c r="B282" s="16" t="n"/>
      <c r="C282" s="16" t="n"/>
      <c r="D282" s="22" t="n"/>
      <c r="E282" s="20" t="n"/>
      <c r="F282" s="20" t="n"/>
      <c r="G282" s="20" t="n"/>
      <c r="H282" s="23">
        <f>IF($B282="",0,$D282*$E282)</f>
        <v/>
      </c>
      <c r="I282" s="23">
        <f>IF($B282="",0,IFERROR($H282*INDEX(Config!$B$6:$B$8,MATCH($C282,Config!$A$6:$A$8,0)),0))</f>
        <v/>
      </c>
      <c r="J282" s="23">
        <f>IF($B282="",0,IFERROR($D282*INDEX(Config!$C$6:$C$8,MATCH($C282,Config!$A$6:$A$8,0)),0)+IFERROR(IF(AND(INDEX(Config!$E$6:$E$8,MATCH($C282,Config!$A$6:$A$8,0))&gt;0,$E282&lt;INDEX(Config!$E$6:$E$8,MATCH($C282,Config!$A$6:$A$8,0))),$D282*INDEX(Config!$D$6:$D$8,MATCH($C282,Config!$A$6:$A$8,0)),0),0))</f>
        <v/>
      </c>
      <c r="K282" s="23">
        <f>IF($B282="",0,$H282*Config!$B$15)</f>
        <v/>
      </c>
      <c r="L282" s="23">
        <f>IF($B282="",0,$D282*IFERROR(INDEX(Produtos!$C$5:$C$54,MATCH($B282,Produtos!$A$5:$A$54,0)),0))</f>
        <v/>
      </c>
      <c r="M282" s="23">
        <f>IF($B282="",0,$H282-$I282-$J282-$K282-$L282-$F282-$G282)</f>
        <v/>
      </c>
      <c r="N282" s="24">
        <f>IF(OR($B282="",$H282=0),0,$M282/$H282)</f>
        <v/>
      </c>
    </row>
    <row r="283">
      <c r="A283" s="21" t="n"/>
      <c r="B283" s="16" t="n"/>
      <c r="C283" s="16" t="n"/>
      <c r="D283" s="22" t="n"/>
      <c r="E283" s="20" t="n"/>
      <c r="F283" s="20" t="n"/>
      <c r="G283" s="20" t="n"/>
      <c r="H283" s="23">
        <f>IF($B283="",0,$D283*$E283)</f>
        <v/>
      </c>
      <c r="I283" s="23">
        <f>IF($B283="",0,IFERROR($H283*INDEX(Config!$B$6:$B$8,MATCH($C283,Config!$A$6:$A$8,0)),0))</f>
        <v/>
      </c>
      <c r="J283" s="23">
        <f>IF($B283="",0,IFERROR($D283*INDEX(Config!$C$6:$C$8,MATCH($C283,Config!$A$6:$A$8,0)),0)+IFERROR(IF(AND(INDEX(Config!$E$6:$E$8,MATCH($C283,Config!$A$6:$A$8,0))&gt;0,$E283&lt;INDEX(Config!$E$6:$E$8,MATCH($C283,Config!$A$6:$A$8,0))),$D283*INDEX(Config!$D$6:$D$8,MATCH($C283,Config!$A$6:$A$8,0)),0),0))</f>
        <v/>
      </c>
      <c r="K283" s="23">
        <f>IF($B283="",0,$H283*Config!$B$15)</f>
        <v/>
      </c>
      <c r="L283" s="23">
        <f>IF($B283="",0,$D283*IFERROR(INDEX(Produtos!$C$5:$C$54,MATCH($B283,Produtos!$A$5:$A$54,0)),0))</f>
        <v/>
      </c>
      <c r="M283" s="23">
        <f>IF($B283="",0,$H283-$I283-$J283-$K283-$L283-$F283-$G283)</f>
        <v/>
      </c>
      <c r="N283" s="24">
        <f>IF(OR($B283="",$H283=0),0,$M283/$H283)</f>
        <v/>
      </c>
    </row>
    <row r="284">
      <c r="A284" s="21" t="n"/>
      <c r="B284" s="16" t="n"/>
      <c r="C284" s="16" t="n"/>
      <c r="D284" s="22" t="n"/>
      <c r="E284" s="20" t="n"/>
      <c r="F284" s="20" t="n"/>
      <c r="G284" s="20" t="n"/>
      <c r="H284" s="23">
        <f>IF($B284="",0,$D284*$E284)</f>
        <v/>
      </c>
      <c r="I284" s="23">
        <f>IF($B284="",0,IFERROR($H284*INDEX(Config!$B$6:$B$8,MATCH($C284,Config!$A$6:$A$8,0)),0))</f>
        <v/>
      </c>
      <c r="J284" s="23">
        <f>IF($B284="",0,IFERROR($D284*INDEX(Config!$C$6:$C$8,MATCH($C284,Config!$A$6:$A$8,0)),0)+IFERROR(IF(AND(INDEX(Config!$E$6:$E$8,MATCH($C284,Config!$A$6:$A$8,0))&gt;0,$E284&lt;INDEX(Config!$E$6:$E$8,MATCH($C284,Config!$A$6:$A$8,0))),$D284*INDEX(Config!$D$6:$D$8,MATCH($C284,Config!$A$6:$A$8,0)),0),0))</f>
        <v/>
      </c>
      <c r="K284" s="23">
        <f>IF($B284="",0,$H284*Config!$B$15)</f>
        <v/>
      </c>
      <c r="L284" s="23">
        <f>IF($B284="",0,$D284*IFERROR(INDEX(Produtos!$C$5:$C$54,MATCH($B284,Produtos!$A$5:$A$54,0)),0))</f>
        <v/>
      </c>
      <c r="M284" s="23">
        <f>IF($B284="",0,$H284-$I284-$J284-$K284-$L284-$F284-$G284)</f>
        <v/>
      </c>
      <c r="N284" s="24">
        <f>IF(OR($B284="",$H284=0),0,$M284/$H284)</f>
        <v/>
      </c>
    </row>
    <row r="285">
      <c r="A285" s="21" t="n"/>
      <c r="B285" s="16" t="n"/>
      <c r="C285" s="16" t="n"/>
      <c r="D285" s="22" t="n"/>
      <c r="E285" s="20" t="n"/>
      <c r="F285" s="20" t="n"/>
      <c r="G285" s="20" t="n"/>
      <c r="H285" s="23">
        <f>IF($B285="",0,$D285*$E285)</f>
        <v/>
      </c>
      <c r="I285" s="23">
        <f>IF($B285="",0,IFERROR($H285*INDEX(Config!$B$6:$B$8,MATCH($C285,Config!$A$6:$A$8,0)),0))</f>
        <v/>
      </c>
      <c r="J285" s="23">
        <f>IF($B285="",0,IFERROR($D285*INDEX(Config!$C$6:$C$8,MATCH($C285,Config!$A$6:$A$8,0)),0)+IFERROR(IF(AND(INDEX(Config!$E$6:$E$8,MATCH($C285,Config!$A$6:$A$8,0))&gt;0,$E285&lt;INDEX(Config!$E$6:$E$8,MATCH($C285,Config!$A$6:$A$8,0))),$D285*INDEX(Config!$D$6:$D$8,MATCH($C285,Config!$A$6:$A$8,0)),0),0))</f>
        <v/>
      </c>
      <c r="K285" s="23">
        <f>IF($B285="",0,$H285*Config!$B$15)</f>
        <v/>
      </c>
      <c r="L285" s="23">
        <f>IF($B285="",0,$D285*IFERROR(INDEX(Produtos!$C$5:$C$54,MATCH($B285,Produtos!$A$5:$A$54,0)),0))</f>
        <v/>
      </c>
      <c r="M285" s="23">
        <f>IF($B285="",0,$H285-$I285-$J285-$K285-$L285-$F285-$G285)</f>
        <v/>
      </c>
      <c r="N285" s="24">
        <f>IF(OR($B285="",$H285=0),0,$M285/$H285)</f>
        <v/>
      </c>
    </row>
    <row r="286">
      <c r="A286" s="21" t="n"/>
      <c r="B286" s="16" t="n"/>
      <c r="C286" s="16" t="n"/>
      <c r="D286" s="22" t="n"/>
      <c r="E286" s="20" t="n"/>
      <c r="F286" s="20" t="n"/>
      <c r="G286" s="20" t="n"/>
      <c r="H286" s="23">
        <f>IF($B286="",0,$D286*$E286)</f>
        <v/>
      </c>
      <c r="I286" s="23">
        <f>IF($B286="",0,IFERROR($H286*INDEX(Config!$B$6:$B$8,MATCH($C286,Config!$A$6:$A$8,0)),0))</f>
        <v/>
      </c>
      <c r="J286" s="23">
        <f>IF($B286="",0,IFERROR($D286*INDEX(Config!$C$6:$C$8,MATCH($C286,Config!$A$6:$A$8,0)),0)+IFERROR(IF(AND(INDEX(Config!$E$6:$E$8,MATCH($C286,Config!$A$6:$A$8,0))&gt;0,$E286&lt;INDEX(Config!$E$6:$E$8,MATCH($C286,Config!$A$6:$A$8,0))),$D286*INDEX(Config!$D$6:$D$8,MATCH($C286,Config!$A$6:$A$8,0)),0),0))</f>
        <v/>
      </c>
      <c r="K286" s="23">
        <f>IF($B286="",0,$H286*Config!$B$15)</f>
        <v/>
      </c>
      <c r="L286" s="23">
        <f>IF($B286="",0,$D286*IFERROR(INDEX(Produtos!$C$5:$C$54,MATCH($B286,Produtos!$A$5:$A$54,0)),0))</f>
        <v/>
      </c>
      <c r="M286" s="23">
        <f>IF($B286="",0,$H286-$I286-$J286-$K286-$L286-$F286-$G286)</f>
        <v/>
      </c>
      <c r="N286" s="24">
        <f>IF(OR($B286="",$H286=0),0,$M286/$H286)</f>
        <v/>
      </c>
    </row>
    <row r="287">
      <c r="A287" s="21" t="n"/>
      <c r="B287" s="16" t="n"/>
      <c r="C287" s="16" t="n"/>
      <c r="D287" s="22" t="n"/>
      <c r="E287" s="20" t="n"/>
      <c r="F287" s="20" t="n"/>
      <c r="G287" s="20" t="n"/>
      <c r="H287" s="23">
        <f>IF($B287="",0,$D287*$E287)</f>
        <v/>
      </c>
      <c r="I287" s="23">
        <f>IF($B287="",0,IFERROR($H287*INDEX(Config!$B$6:$B$8,MATCH($C287,Config!$A$6:$A$8,0)),0))</f>
        <v/>
      </c>
      <c r="J287" s="23">
        <f>IF($B287="",0,IFERROR($D287*INDEX(Config!$C$6:$C$8,MATCH($C287,Config!$A$6:$A$8,0)),0)+IFERROR(IF(AND(INDEX(Config!$E$6:$E$8,MATCH($C287,Config!$A$6:$A$8,0))&gt;0,$E287&lt;INDEX(Config!$E$6:$E$8,MATCH($C287,Config!$A$6:$A$8,0))),$D287*INDEX(Config!$D$6:$D$8,MATCH($C287,Config!$A$6:$A$8,0)),0),0))</f>
        <v/>
      </c>
      <c r="K287" s="23">
        <f>IF($B287="",0,$H287*Config!$B$15)</f>
        <v/>
      </c>
      <c r="L287" s="23">
        <f>IF($B287="",0,$D287*IFERROR(INDEX(Produtos!$C$5:$C$54,MATCH($B287,Produtos!$A$5:$A$54,0)),0))</f>
        <v/>
      </c>
      <c r="M287" s="23">
        <f>IF($B287="",0,$H287-$I287-$J287-$K287-$L287-$F287-$G287)</f>
        <v/>
      </c>
      <c r="N287" s="24">
        <f>IF(OR($B287="",$H287=0),0,$M287/$H287)</f>
        <v/>
      </c>
    </row>
    <row r="288">
      <c r="A288" s="21" t="n"/>
      <c r="B288" s="16" t="n"/>
      <c r="C288" s="16" t="n"/>
      <c r="D288" s="22" t="n"/>
      <c r="E288" s="20" t="n"/>
      <c r="F288" s="20" t="n"/>
      <c r="G288" s="20" t="n"/>
      <c r="H288" s="23">
        <f>IF($B288="",0,$D288*$E288)</f>
        <v/>
      </c>
      <c r="I288" s="23">
        <f>IF($B288="",0,IFERROR($H288*INDEX(Config!$B$6:$B$8,MATCH($C288,Config!$A$6:$A$8,0)),0))</f>
        <v/>
      </c>
      <c r="J288" s="23">
        <f>IF($B288="",0,IFERROR($D288*INDEX(Config!$C$6:$C$8,MATCH($C288,Config!$A$6:$A$8,0)),0)+IFERROR(IF(AND(INDEX(Config!$E$6:$E$8,MATCH($C288,Config!$A$6:$A$8,0))&gt;0,$E288&lt;INDEX(Config!$E$6:$E$8,MATCH($C288,Config!$A$6:$A$8,0))),$D288*INDEX(Config!$D$6:$D$8,MATCH($C288,Config!$A$6:$A$8,0)),0),0))</f>
        <v/>
      </c>
      <c r="K288" s="23">
        <f>IF($B288="",0,$H288*Config!$B$15)</f>
        <v/>
      </c>
      <c r="L288" s="23">
        <f>IF($B288="",0,$D288*IFERROR(INDEX(Produtos!$C$5:$C$54,MATCH($B288,Produtos!$A$5:$A$54,0)),0))</f>
        <v/>
      </c>
      <c r="M288" s="23">
        <f>IF($B288="",0,$H288-$I288-$J288-$K288-$L288-$F288-$G288)</f>
        <v/>
      </c>
      <c r="N288" s="24">
        <f>IF(OR($B288="",$H288=0),0,$M288/$H288)</f>
        <v/>
      </c>
    </row>
    <row r="289">
      <c r="A289" s="21" t="n"/>
      <c r="B289" s="16" t="n"/>
      <c r="C289" s="16" t="n"/>
      <c r="D289" s="22" t="n"/>
      <c r="E289" s="20" t="n"/>
      <c r="F289" s="20" t="n"/>
      <c r="G289" s="20" t="n"/>
      <c r="H289" s="23">
        <f>IF($B289="",0,$D289*$E289)</f>
        <v/>
      </c>
      <c r="I289" s="23">
        <f>IF($B289="",0,IFERROR($H289*INDEX(Config!$B$6:$B$8,MATCH($C289,Config!$A$6:$A$8,0)),0))</f>
        <v/>
      </c>
      <c r="J289" s="23">
        <f>IF($B289="",0,IFERROR($D289*INDEX(Config!$C$6:$C$8,MATCH($C289,Config!$A$6:$A$8,0)),0)+IFERROR(IF(AND(INDEX(Config!$E$6:$E$8,MATCH($C289,Config!$A$6:$A$8,0))&gt;0,$E289&lt;INDEX(Config!$E$6:$E$8,MATCH($C289,Config!$A$6:$A$8,0))),$D289*INDEX(Config!$D$6:$D$8,MATCH($C289,Config!$A$6:$A$8,0)),0),0))</f>
        <v/>
      </c>
      <c r="K289" s="23">
        <f>IF($B289="",0,$H289*Config!$B$15)</f>
        <v/>
      </c>
      <c r="L289" s="23">
        <f>IF($B289="",0,$D289*IFERROR(INDEX(Produtos!$C$5:$C$54,MATCH($B289,Produtos!$A$5:$A$54,0)),0))</f>
        <v/>
      </c>
      <c r="M289" s="23">
        <f>IF($B289="",0,$H289-$I289-$J289-$K289-$L289-$F289-$G289)</f>
        <v/>
      </c>
      <c r="N289" s="24">
        <f>IF(OR($B289="",$H289=0),0,$M289/$H289)</f>
        <v/>
      </c>
    </row>
    <row r="290">
      <c r="A290" s="21" t="n"/>
      <c r="B290" s="16" t="n"/>
      <c r="C290" s="16" t="n"/>
      <c r="D290" s="22" t="n"/>
      <c r="E290" s="20" t="n"/>
      <c r="F290" s="20" t="n"/>
      <c r="G290" s="20" t="n"/>
      <c r="H290" s="23">
        <f>IF($B290="",0,$D290*$E290)</f>
        <v/>
      </c>
      <c r="I290" s="23">
        <f>IF($B290="",0,IFERROR($H290*INDEX(Config!$B$6:$B$8,MATCH($C290,Config!$A$6:$A$8,0)),0))</f>
        <v/>
      </c>
      <c r="J290" s="23">
        <f>IF($B290="",0,IFERROR($D290*INDEX(Config!$C$6:$C$8,MATCH($C290,Config!$A$6:$A$8,0)),0)+IFERROR(IF(AND(INDEX(Config!$E$6:$E$8,MATCH($C290,Config!$A$6:$A$8,0))&gt;0,$E290&lt;INDEX(Config!$E$6:$E$8,MATCH($C290,Config!$A$6:$A$8,0))),$D290*INDEX(Config!$D$6:$D$8,MATCH($C290,Config!$A$6:$A$8,0)),0),0))</f>
        <v/>
      </c>
      <c r="K290" s="23">
        <f>IF($B290="",0,$H290*Config!$B$15)</f>
        <v/>
      </c>
      <c r="L290" s="23">
        <f>IF($B290="",0,$D290*IFERROR(INDEX(Produtos!$C$5:$C$54,MATCH($B290,Produtos!$A$5:$A$54,0)),0))</f>
        <v/>
      </c>
      <c r="M290" s="23">
        <f>IF($B290="",0,$H290-$I290-$J290-$K290-$L290-$F290-$G290)</f>
        <v/>
      </c>
      <c r="N290" s="24">
        <f>IF(OR($B290="",$H290=0),0,$M290/$H290)</f>
        <v/>
      </c>
    </row>
    <row r="291">
      <c r="A291" s="21" t="n"/>
      <c r="B291" s="16" t="n"/>
      <c r="C291" s="16" t="n"/>
      <c r="D291" s="22" t="n"/>
      <c r="E291" s="20" t="n"/>
      <c r="F291" s="20" t="n"/>
      <c r="G291" s="20" t="n"/>
      <c r="H291" s="23">
        <f>IF($B291="",0,$D291*$E291)</f>
        <v/>
      </c>
      <c r="I291" s="23">
        <f>IF($B291="",0,IFERROR($H291*INDEX(Config!$B$6:$B$8,MATCH($C291,Config!$A$6:$A$8,0)),0))</f>
        <v/>
      </c>
      <c r="J291" s="23">
        <f>IF($B291="",0,IFERROR($D291*INDEX(Config!$C$6:$C$8,MATCH($C291,Config!$A$6:$A$8,0)),0)+IFERROR(IF(AND(INDEX(Config!$E$6:$E$8,MATCH($C291,Config!$A$6:$A$8,0))&gt;0,$E291&lt;INDEX(Config!$E$6:$E$8,MATCH($C291,Config!$A$6:$A$8,0))),$D291*INDEX(Config!$D$6:$D$8,MATCH($C291,Config!$A$6:$A$8,0)),0),0))</f>
        <v/>
      </c>
      <c r="K291" s="23">
        <f>IF($B291="",0,$H291*Config!$B$15)</f>
        <v/>
      </c>
      <c r="L291" s="23">
        <f>IF($B291="",0,$D291*IFERROR(INDEX(Produtos!$C$5:$C$54,MATCH($B291,Produtos!$A$5:$A$54,0)),0))</f>
        <v/>
      </c>
      <c r="M291" s="23">
        <f>IF($B291="",0,$H291-$I291-$J291-$K291-$L291-$F291-$G291)</f>
        <v/>
      </c>
      <c r="N291" s="24">
        <f>IF(OR($B291="",$H291=0),0,$M291/$H291)</f>
        <v/>
      </c>
    </row>
    <row r="292">
      <c r="A292" s="21" t="n"/>
      <c r="B292" s="16" t="n"/>
      <c r="C292" s="16" t="n"/>
      <c r="D292" s="22" t="n"/>
      <c r="E292" s="20" t="n"/>
      <c r="F292" s="20" t="n"/>
      <c r="G292" s="20" t="n"/>
      <c r="H292" s="23">
        <f>IF($B292="",0,$D292*$E292)</f>
        <v/>
      </c>
      <c r="I292" s="23">
        <f>IF($B292="",0,IFERROR($H292*INDEX(Config!$B$6:$B$8,MATCH($C292,Config!$A$6:$A$8,0)),0))</f>
        <v/>
      </c>
      <c r="J292" s="23">
        <f>IF($B292="",0,IFERROR($D292*INDEX(Config!$C$6:$C$8,MATCH($C292,Config!$A$6:$A$8,0)),0)+IFERROR(IF(AND(INDEX(Config!$E$6:$E$8,MATCH($C292,Config!$A$6:$A$8,0))&gt;0,$E292&lt;INDEX(Config!$E$6:$E$8,MATCH($C292,Config!$A$6:$A$8,0))),$D292*INDEX(Config!$D$6:$D$8,MATCH($C292,Config!$A$6:$A$8,0)),0),0))</f>
        <v/>
      </c>
      <c r="K292" s="23">
        <f>IF($B292="",0,$H292*Config!$B$15)</f>
        <v/>
      </c>
      <c r="L292" s="23">
        <f>IF($B292="",0,$D292*IFERROR(INDEX(Produtos!$C$5:$C$54,MATCH($B292,Produtos!$A$5:$A$54,0)),0))</f>
        <v/>
      </c>
      <c r="M292" s="23">
        <f>IF($B292="",0,$H292-$I292-$J292-$K292-$L292-$F292-$G292)</f>
        <v/>
      </c>
      <c r="N292" s="24">
        <f>IF(OR($B292="",$H292=0),0,$M292/$H292)</f>
        <v/>
      </c>
    </row>
    <row r="293">
      <c r="A293" s="21" t="n"/>
      <c r="B293" s="16" t="n"/>
      <c r="C293" s="16" t="n"/>
      <c r="D293" s="22" t="n"/>
      <c r="E293" s="20" t="n"/>
      <c r="F293" s="20" t="n"/>
      <c r="G293" s="20" t="n"/>
      <c r="H293" s="23">
        <f>IF($B293="",0,$D293*$E293)</f>
        <v/>
      </c>
      <c r="I293" s="23">
        <f>IF($B293="",0,IFERROR($H293*INDEX(Config!$B$6:$B$8,MATCH($C293,Config!$A$6:$A$8,0)),0))</f>
        <v/>
      </c>
      <c r="J293" s="23">
        <f>IF($B293="",0,IFERROR($D293*INDEX(Config!$C$6:$C$8,MATCH($C293,Config!$A$6:$A$8,0)),0)+IFERROR(IF(AND(INDEX(Config!$E$6:$E$8,MATCH($C293,Config!$A$6:$A$8,0))&gt;0,$E293&lt;INDEX(Config!$E$6:$E$8,MATCH($C293,Config!$A$6:$A$8,0))),$D293*INDEX(Config!$D$6:$D$8,MATCH($C293,Config!$A$6:$A$8,0)),0),0))</f>
        <v/>
      </c>
      <c r="K293" s="23">
        <f>IF($B293="",0,$H293*Config!$B$15)</f>
        <v/>
      </c>
      <c r="L293" s="23">
        <f>IF($B293="",0,$D293*IFERROR(INDEX(Produtos!$C$5:$C$54,MATCH($B293,Produtos!$A$5:$A$54,0)),0))</f>
        <v/>
      </c>
      <c r="M293" s="23">
        <f>IF($B293="",0,$H293-$I293-$J293-$K293-$L293-$F293-$G293)</f>
        <v/>
      </c>
      <c r="N293" s="24">
        <f>IF(OR($B293="",$H293=0),0,$M293/$H293)</f>
        <v/>
      </c>
    </row>
    <row r="294">
      <c r="A294" s="21" t="n"/>
      <c r="B294" s="16" t="n"/>
      <c r="C294" s="16" t="n"/>
      <c r="D294" s="22" t="n"/>
      <c r="E294" s="20" t="n"/>
      <c r="F294" s="20" t="n"/>
      <c r="G294" s="20" t="n"/>
      <c r="H294" s="23">
        <f>IF($B294="",0,$D294*$E294)</f>
        <v/>
      </c>
      <c r="I294" s="23">
        <f>IF($B294="",0,IFERROR($H294*INDEX(Config!$B$6:$B$8,MATCH($C294,Config!$A$6:$A$8,0)),0))</f>
        <v/>
      </c>
      <c r="J294" s="23">
        <f>IF($B294="",0,IFERROR($D294*INDEX(Config!$C$6:$C$8,MATCH($C294,Config!$A$6:$A$8,0)),0)+IFERROR(IF(AND(INDEX(Config!$E$6:$E$8,MATCH($C294,Config!$A$6:$A$8,0))&gt;0,$E294&lt;INDEX(Config!$E$6:$E$8,MATCH($C294,Config!$A$6:$A$8,0))),$D294*INDEX(Config!$D$6:$D$8,MATCH($C294,Config!$A$6:$A$8,0)),0),0))</f>
        <v/>
      </c>
      <c r="K294" s="23">
        <f>IF($B294="",0,$H294*Config!$B$15)</f>
        <v/>
      </c>
      <c r="L294" s="23">
        <f>IF($B294="",0,$D294*IFERROR(INDEX(Produtos!$C$5:$C$54,MATCH($B294,Produtos!$A$5:$A$54,0)),0))</f>
        <v/>
      </c>
      <c r="M294" s="23">
        <f>IF($B294="",0,$H294-$I294-$J294-$K294-$L294-$F294-$G294)</f>
        <v/>
      </c>
      <c r="N294" s="24">
        <f>IF(OR($B294="",$H294=0),0,$M294/$H294)</f>
        <v/>
      </c>
    </row>
    <row r="295">
      <c r="A295" s="21" t="n"/>
      <c r="B295" s="16" t="n"/>
      <c r="C295" s="16" t="n"/>
      <c r="D295" s="22" t="n"/>
      <c r="E295" s="20" t="n"/>
      <c r="F295" s="20" t="n"/>
      <c r="G295" s="20" t="n"/>
      <c r="H295" s="23">
        <f>IF($B295="",0,$D295*$E295)</f>
        <v/>
      </c>
      <c r="I295" s="23">
        <f>IF($B295="",0,IFERROR($H295*INDEX(Config!$B$6:$B$8,MATCH($C295,Config!$A$6:$A$8,0)),0))</f>
        <v/>
      </c>
      <c r="J295" s="23">
        <f>IF($B295="",0,IFERROR($D295*INDEX(Config!$C$6:$C$8,MATCH($C295,Config!$A$6:$A$8,0)),0)+IFERROR(IF(AND(INDEX(Config!$E$6:$E$8,MATCH($C295,Config!$A$6:$A$8,0))&gt;0,$E295&lt;INDEX(Config!$E$6:$E$8,MATCH($C295,Config!$A$6:$A$8,0))),$D295*INDEX(Config!$D$6:$D$8,MATCH($C295,Config!$A$6:$A$8,0)),0),0))</f>
        <v/>
      </c>
      <c r="K295" s="23">
        <f>IF($B295="",0,$H295*Config!$B$15)</f>
        <v/>
      </c>
      <c r="L295" s="23">
        <f>IF($B295="",0,$D295*IFERROR(INDEX(Produtos!$C$5:$C$54,MATCH($B295,Produtos!$A$5:$A$54,0)),0))</f>
        <v/>
      </c>
      <c r="M295" s="23">
        <f>IF($B295="",0,$H295-$I295-$J295-$K295-$L295-$F295-$G295)</f>
        <v/>
      </c>
      <c r="N295" s="24">
        <f>IF(OR($B295="",$H295=0),0,$M295/$H295)</f>
        <v/>
      </c>
    </row>
    <row r="296">
      <c r="A296" s="21" t="n"/>
      <c r="B296" s="16" t="n"/>
      <c r="C296" s="16" t="n"/>
      <c r="D296" s="22" t="n"/>
      <c r="E296" s="20" t="n"/>
      <c r="F296" s="20" t="n"/>
      <c r="G296" s="20" t="n"/>
      <c r="H296" s="23">
        <f>IF($B296="",0,$D296*$E296)</f>
        <v/>
      </c>
      <c r="I296" s="23">
        <f>IF($B296="",0,IFERROR($H296*INDEX(Config!$B$6:$B$8,MATCH($C296,Config!$A$6:$A$8,0)),0))</f>
        <v/>
      </c>
      <c r="J296" s="23">
        <f>IF($B296="",0,IFERROR($D296*INDEX(Config!$C$6:$C$8,MATCH($C296,Config!$A$6:$A$8,0)),0)+IFERROR(IF(AND(INDEX(Config!$E$6:$E$8,MATCH($C296,Config!$A$6:$A$8,0))&gt;0,$E296&lt;INDEX(Config!$E$6:$E$8,MATCH($C296,Config!$A$6:$A$8,0))),$D296*INDEX(Config!$D$6:$D$8,MATCH($C296,Config!$A$6:$A$8,0)),0),0))</f>
        <v/>
      </c>
      <c r="K296" s="23">
        <f>IF($B296="",0,$H296*Config!$B$15)</f>
        <v/>
      </c>
      <c r="L296" s="23">
        <f>IF($B296="",0,$D296*IFERROR(INDEX(Produtos!$C$5:$C$54,MATCH($B296,Produtos!$A$5:$A$54,0)),0))</f>
        <v/>
      </c>
      <c r="M296" s="23">
        <f>IF($B296="",0,$H296-$I296-$J296-$K296-$L296-$F296-$G296)</f>
        <v/>
      </c>
      <c r="N296" s="24">
        <f>IF(OR($B296="",$H296=0),0,$M296/$H296)</f>
        <v/>
      </c>
    </row>
    <row r="297">
      <c r="A297" s="21" t="n"/>
      <c r="B297" s="16" t="n"/>
      <c r="C297" s="16" t="n"/>
      <c r="D297" s="22" t="n"/>
      <c r="E297" s="20" t="n"/>
      <c r="F297" s="20" t="n"/>
      <c r="G297" s="20" t="n"/>
      <c r="H297" s="23">
        <f>IF($B297="",0,$D297*$E297)</f>
        <v/>
      </c>
      <c r="I297" s="23">
        <f>IF($B297="",0,IFERROR($H297*INDEX(Config!$B$6:$B$8,MATCH($C297,Config!$A$6:$A$8,0)),0))</f>
        <v/>
      </c>
      <c r="J297" s="23">
        <f>IF($B297="",0,IFERROR($D297*INDEX(Config!$C$6:$C$8,MATCH($C297,Config!$A$6:$A$8,0)),0)+IFERROR(IF(AND(INDEX(Config!$E$6:$E$8,MATCH($C297,Config!$A$6:$A$8,0))&gt;0,$E297&lt;INDEX(Config!$E$6:$E$8,MATCH($C297,Config!$A$6:$A$8,0))),$D297*INDEX(Config!$D$6:$D$8,MATCH($C297,Config!$A$6:$A$8,0)),0),0))</f>
        <v/>
      </c>
      <c r="K297" s="23">
        <f>IF($B297="",0,$H297*Config!$B$15)</f>
        <v/>
      </c>
      <c r="L297" s="23">
        <f>IF($B297="",0,$D297*IFERROR(INDEX(Produtos!$C$5:$C$54,MATCH($B297,Produtos!$A$5:$A$54,0)),0))</f>
        <v/>
      </c>
      <c r="M297" s="23">
        <f>IF($B297="",0,$H297-$I297-$J297-$K297-$L297-$F297-$G297)</f>
        <v/>
      </c>
      <c r="N297" s="24">
        <f>IF(OR($B297="",$H297=0),0,$M297/$H297)</f>
        <v/>
      </c>
    </row>
    <row r="298">
      <c r="A298" s="21" t="n"/>
      <c r="B298" s="16" t="n"/>
      <c r="C298" s="16" t="n"/>
      <c r="D298" s="22" t="n"/>
      <c r="E298" s="20" t="n"/>
      <c r="F298" s="20" t="n"/>
      <c r="G298" s="20" t="n"/>
      <c r="H298" s="23">
        <f>IF($B298="",0,$D298*$E298)</f>
        <v/>
      </c>
      <c r="I298" s="23">
        <f>IF($B298="",0,IFERROR($H298*INDEX(Config!$B$6:$B$8,MATCH($C298,Config!$A$6:$A$8,0)),0))</f>
        <v/>
      </c>
      <c r="J298" s="23">
        <f>IF($B298="",0,IFERROR($D298*INDEX(Config!$C$6:$C$8,MATCH($C298,Config!$A$6:$A$8,0)),0)+IFERROR(IF(AND(INDEX(Config!$E$6:$E$8,MATCH($C298,Config!$A$6:$A$8,0))&gt;0,$E298&lt;INDEX(Config!$E$6:$E$8,MATCH($C298,Config!$A$6:$A$8,0))),$D298*INDEX(Config!$D$6:$D$8,MATCH($C298,Config!$A$6:$A$8,0)),0),0))</f>
        <v/>
      </c>
      <c r="K298" s="23">
        <f>IF($B298="",0,$H298*Config!$B$15)</f>
        <v/>
      </c>
      <c r="L298" s="23">
        <f>IF($B298="",0,$D298*IFERROR(INDEX(Produtos!$C$5:$C$54,MATCH($B298,Produtos!$A$5:$A$54,0)),0))</f>
        <v/>
      </c>
      <c r="M298" s="23">
        <f>IF($B298="",0,$H298-$I298-$J298-$K298-$L298-$F298-$G298)</f>
        <v/>
      </c>
      <c r="N298" s="24">
        <f>IF(OR($B298="",$H298=0),0,$M298/$H298)</f>
        <v/>
      </c>
    </row>
    <row r="299">
      <c r="A299" s="21" t="n"/>
      <c r="B299" s="16" t="n"/>
      <c r="C299" s="16" t="n"/>
      <c r="D299" s="22" t="n"/>
      <c r="E299" s="20" t="n"/>
      <c r="F299" s="20" t="n"/>
      <c r="G299" s="20" t="n"/>
      <c r="H299" s="23">
        <f>IF($B299="",0,$D299*$E299)</f>
        <v/>
      </c>
      <c r="I299" s="23">
        <f>IF($B299="",0,IFERROR($H299*INDEX(Config!$B$6:$B$8,MATCH($C299,Config!$A$6:$A$8,0)),0))</f>
        <v/>
      </c>
      <c r="J299" s="23">
        <f>IF($B299="",0,IFERROR($D299*INDEX(Config!$C$6:$C$8,MATCH($C299,Config!$A$6:$A$8,0)),0)+IFERROR(IF(AND(INDEX(Config!$E$6:$E$8,MATCH($C299,Config!$A$6:$A$8,0))&gt;0,$E299&lt;INDEX(Config!$E$6:$E$8,MATCH($C299,Config!$A$6:$A$8,0))),$D299*INDEX(Config!$D$6:$D$8,MATCH($C299,Config!$A$6:$A$8,0)),0),0))</f>
        <v/>
      </c>
      <c r="K299" s="23">
        <f>IF($B299="",0,$H299*Config!$B$15)</f>
        <v/>
      </c>
      <c r="L299" s="23">
        <f>IF($B299="",0,$D299*IFERROR(INDEX(Produtos!$C$5:$C$54,MATCH($B299,Produtos!$A$5:$A$54,0)),0))</f>
        <v/>
      </c>
      <c r="M299" s="23">
        <f>IF($B299="",0,$H299-$I299-$J299-$K299-$L299-$F299-$G299)</f>
        <v/>
      </c>
      <c r="N299" s="24">
        <f>IF(OR($B299="",$H299=0),0,$M299/$H299)</f>
        <v/>
      </c>
    </row>
    <row r="300">
      <c r="A300" s="21" t="n"/>
      <c r="B300" s="16" t="n"/>
      <c r="C300" s="16" t="n"/>
      <c r="D300" s="22" t="n"/>
      <c r="E300" s="20" t="n"/>
      <c r="F300" s="20" t="n"/>
      <c r="G300" s="20" t="n"/>
      <c r="H300" s="23">
        <f>IF($B300="",0,$D300*$E300)</f>
        <v/>
      </c>
      <c r="I300" s="23">
        <f>IF($B300="",0,IFERROR($H300*INDEX(Config!$B$6:$B$8,MATCH($C300,Config!$A$6:$A$8,0)),0))</f>
        <v/>
      </c>
      <c r="J300" s="23">
        <f>IF($B300="",0,IFERROR($D300*INDEX(Config!$C$6:$C$8,MATCH($C300,Config!$A$6:$A$8,0)),0)+IFERROR(IF(AND(INDEX(Config!$E$6:$E$8,MATCH($C300,Config!$A$6:$A$8,0))&gt;0,$E300&lt;INDEX(Config!$E$6:$E$8,MATCH($C300,Config!$A$6:$A$8,0))),$D300*INDEX(Config!$D$6:$D$8,MATCH($C300,Config!$A$6:$A$8,0)),0),0))</f>
        <v/>
      </c>
      <c r="K300" s="23">
        <f>IF($B300="",0,$H300*Config!$B$15)</f>
        <v/>
      </c>
      <c r="L300" s="23">
        <f>IF($B300="",0,$D300*IFERROR(INDEX(Produtos!$C$5:$C$54,MATCH($B300,Produtos!$A$5:$A$54,0)),0))</f>
        <v/>
      </c>
      <c r="M300" s="23">
        <f>IF($B300="",0,$H300-$I300-$J300-$K300-$L300-$F300-$G300)</f>
        <v/>
      </c>
      <c r="N300" s="24">
        <f>IF(OR($B300="",$H300=0),0,$M300/$H300)</f>
        <v/>
      </c>
    </row>
    <row r="301">
      <c r="A301" s="21" t="n"/>
      <c r="B301" s="16" t="n"/>
      <c r="C301" s="16" t="n"/>
      <c r="D301" s="22" t="n"/>
      <c r="E301" s="20" t="n"/>
      <c r="F301" s="20" t="n"/>
      <c r="G301" s="20" t="n"/>
      <c r="H301" s="23">
        <f>IF($B301="",0,$D301*$E301)</f>
        <v/>
      </c>
      <c r="I301" s="23">
        <f>IF($B301="",0,IFERROR($H301*INDEX(Config!$B$6:$B$8,MATCH($C301,Config!$A$6:$A$8,0)),0))</f>
        <v/>
      </c>
      <c r="J301" s="23">
        <f>IF($B301="",0,IFERROR($D301*INDEX(Config!$C$6:$C$8,MATCH($C301,Config!$A$6:$A$8,0)),0)+IFERROR(IF(AND(INDEX(Config!$E$6:$E$8,MATCH($C301,Config!$A$6:$A$8,0))&gt;0,$E301&lt;INDEX(Config!$E$6:$E$8,MATCH($C301,Config!$A$6:$A$8,0))),$D301*INDEX(Config!$D$6:$D$8,MATCH($C301,Config!$A$6:$A$8,0)),0),0))</f>
        <v/>
      </c>
      <c r="K301" s="23">
        <f>IF($B301="",0,$H301*Config!$B$15)</f>
        <v/>
      </c>
      <c r="L301" s="23">
        <f>IF($B301="",0,$D301*IFERROR(INDEX(Produtos!$C$5:$C$54,MATCH($B301,Produtos!$A$5:$A$54,0)),0))</f>
        <v/>
      </c>
      <c r="M301" s="23">
        <f>IF($B301="",0,$H301-$I301-$J301-$K301-$L301-$F301-$G301)</f>
        <v/>
      </c>
      <c r="N301" s="24">
        <f>IF(OR($B301="",$H301=0),0,$M301/$H301)</f>
        <v/>
      </c>
    </row>
    <row r="302">
      <c r="A302" s="21" t="n"/>
      <c r="B302" s="16" t="n"/>
      <c r="C302" s="16" t="n"/>
      <c r="D302" s="22" t="n"/>
      <c r="E302" s="20" t="n"/>
      <c r="F302" s="20" t="n"/>
      <c r="G302" s="20" t="n"/>
      <c r="H302" s="23">
        <f>IF($B302="",0,$D302*$E302)</f>
        <v/>
      </c>
      <c r="I302" s="23">
        <f>IF($B302="",0,IFERROR($H302*INDEX(Config!$B$6:$B$8,MATCH($C302,Config!$A$6:$A$8,0)),0))</f>
        <v/>
      </c>
      <c r="J302" s="23">
        <f>IF($B302="",0,IFERROR($D302*INDEX(Config!$C$6:$C$8,MATCH($C302,Config!$A$6:$A$8,0)),0)+IFERROR(IF(AND(INDEX(Config!$E$6:$E$8,MATCH($C302,Config!$A$6:$A$8,0))&gt;0,$E302&lt;INDEX(Config!$E$6:$E$8,MATCH($C302,Config!$A$6:$A$8,0))),$D302*INDEX(Config!$D$6:$D$8,MATCH($C302,Config!$A$6:$A$8,0)),0),0))</f>
        <v/>
      </c>
      <c r="K302" s="23">
        <f>IF($B302="",0,$H302*Config!$B$15)</f>
        <v/>
      </c>
      <c r="L302" s="23">
        <f>IF($B302="",0,$D302*IFERROR(INDEX(Produtos!$C$5:$C$54,MATCH($B302,Produtos!$A$5:$A$54,0)),0))</f>
        <v/>
      </c>
      <c r="M302" s="23">
        <f>IF($B302="",0,$H302-$I302-$J302-$K302-$L302-$F302-$G302)</f>
        <v/>
      </c>
      <c r="N302" s="24">
        <f>IF(OR($B302="",$H302=0),0,$M302/$H302)</f>
        <v/>
      </c>
    </row>
    <row r="303">
      <c r="A303" s="21" t="n"/>
      <c r="B303" s="16" t="n"/>
      <c r="C303" s="16" t="n"/>
      <c r="D303" s="22" t="n"/>
      <c r="E303" s="20" t="n"/>
      <c r="F303" s="20" t="n"/>
      <c r="G303" s="20" t="n"/>
      <c r="H303" s="23">
        <f>IF($B303="",0,$D303*$E303)</f>
        <v/>
      </c>
      <c r="I303" s="23">
        <f>IF($B303="",0,IFERROR($H303*INDEX(Config!$B$6:$B$8,MATCH($C303,Config!$A$6:$A$8,0)),0))</f>
        <v/>
      </c>
      <c r="J303" s="23">
        <f>IF($B303="",0,IFERROR($D303*INDEX(Config!$C$6:$C$8,MATCH($C303,Config!$A$6:$A$8,0)),0)+IFERROR(IF(AND(INDEX(Config!$E$6:$E$8,MATCH($C303,Config!$A$6:$A$8,0))&gt;0,$E303&lt;INDEX(Config!$E$6:$E$8,MATCH($C303,Config!$A$6:$A$8,0))),$D303*INDEX(Config!$D$6:$D$8,MATCH($C303,Config!$A$6:$A$8,0)),0),0))</f>
        <v/>
      </c>
      <c r="K303" s="23">
        <f>IF($B303="",0,$H303*Config!$B$15)</f>
        <v/>
      </c>
      <c r="L303" s="23">
        <f>IF($B303="",0,$D303*IFERROR(INDEX(Produtos!$C$5:$C$54,MATCH($B303,Produtos!$A$5:$A$54,0)),0))</f>
        <v/>
      </c>
      <c r="M303" s="23">
        <f>IF($B303="",0,$H303-$I303-$J303-$K303-$L303-$F303-$G303)</f>
        <v/>
      </c>
      <c r="N303" s="24">
        <f>IF(OR($B303="",$H303=0),0,$M303/$H303)</f>
        <v/>
      </c>
    </row>
    <row r="304">
      <c r="A304" s="21" t="n"/>
      <c r="B304" s="16" t="n"/>
      <c r="C304" s="16" t="n"/>
      <c r="D304" s="22" t="n"/>
      <c r="E304" s="20" t="n"/>
      <c r="F304" s="20" t="n"/>
      <c r="G304" s="20" t="n"/>
      <c r="H304" s="23">
        <f>IF($B304="",0,$D304*$E304)</f>
        <v/>
      </c>
      <c r="I304" s="23">
        <f>IF($B304="",0,IFERROR($H304*INDEX(Config!$B$6:$B$8,MATCH($C304,Config!$A$6:$A$8,0)),0))</f>
        <v/>
      </c>
      <c r="J304" s="23">
        <f>IF($B304="",0,IFERROR($D304*INDEX(Config!$C$6:$C$8,MATCH($C304,Config!$A$6:$A$8,0)),0)+IFERROR(IF(AND(INDEX(Config!$E$6:$E$8,MATCH($C304,Config!$A$6:$A$8,0))&gt;0,$E304&lt;INDEX(Config!$E$6:$E$8,MATCH($C304,Config!$A$6:$A$8,0))),$D304*INDEX(Config!$D$6:$D$8,MATCH($C304,Config!$A$6:$A$8,0)),0),0))</f>
        <v/>
      </c>
      <c r="K304" s="23">
        <f>IF($B304="",0,$H304*Config!$B$15)</f>
        <v/>
      </c>
      <c r="L304" s="23">
        <f>IF($B304="",0,$D304*IFERROR(INDEX(Produtos!$C$5:$C$54,MATCH($B304,Produtos!$A$5:$A$54,0)),0))</f>
        <v/>
      </c>
      <c r="M304" s="23">
        <f>IF($B304="",0,$H304-$I304-$J304-$K304-$L304-$F304-$G304)</f>
        <v/>
      </c>
      <c r="N304" s="24">
        <f>IF(OR($B304="",$H304=0),0,$M304/$H304)</f>
        <v/>
      </c>
    </row>
    <row r="305">
      <c r="A305" s="21" t="n"/>
      <c r="B305" s="16" t="n"/>
      <c r="C305" s="16" t="n"/>
      <c r="D305" s="22" t="n"/>
      <c r="E305" s="20" t="n"/>
      <c r="F305" s="20" t="n"/>
      <c r="G305" s="20" t="n"/>
      <c r="H305" s="23">
        <f>IF($B305="",0,$D305*$E305)</f>
        <v/>
      </c>
      <c r="I305" s="23">
        <f>IF($B305="",0,IFERROR($H305*INDEX(Config!$B$6:$B$8,MATCH($C305,Config!$A$6:$A$8,0)),0))</f>
        <v/>
      </c>
      <c r="J305" s="23">
        <f>IF($B305="",0,IFERROR($D305*INDEX(Config!$C$6:$C$8,MATCH($C305,Config!$A$6:$A$8,0)),0)+IFERROR(IF(AND(INDEX(Config!$E$6:$E$8,MATCH($C305,Config!$A$6:$A$8,0))&gt;0,$E305&lt;INDEX(Config!$E$6:$E$8,MATCH($C305,Config!$A$6:$A$8,0))),$D305*INDEX(Config!$D$6:$D$8,MATCH($C305,Config!$A$6:$A$8,0)),0),0))</f>
        <v/>
      </c>
      <c r="K305" s="23">
        <f>IF($B305="",0,$H305*Config!$B$15)</f>
        <v/>
      </c>
      <c r="L305" s="23">
        <f>IF($B305="",0,$D305*IFERROR(INDEX(Produtos!$C$5:$C$54,MATCH($B305,Produtos!$A$5:$A$54,0)),0))</f>
        <v/>
      </c>
      <c r="M305" s="23">
        <f>IF($B305="",0,$H305-$I305-$J305-$K305-$L305-$F305-$G305)</f>
        <v/>
      </c>
      <c r="N305" s="24">
        <f>IF(OR($B305="",$H305=0),0,$M305/$H305)</f>
        <v/>
      </c>
    </row>
    <row r="306">
      <c r="A306" s="21" t="n"/>
      <c r="B306" s="16" t="n"/>
      <c r="C306" s="16" t="n"/>
      <c r="D306" s="22" t="n"/>
      <c r="E306" s="20" t="n"/>
      <c r="F306" s="20" t="n"/>
      <c r="G306" s="20" t="n"/>
      <c r="H306" s="23">
        <f>IF($B306="",0,$D306*$E306)</f>
        <v/>
      </c>
      <c r="I306" s="23">
        <f>IF($B306="",0,IFERROR($H306*INDEX(Config!$B$6:$B$8,MATCH($C306,Config!$A$6:$A$8,0)),0))</f>
        <v/>
      </c>
      <c r="J306" s="23">
        <f>IF($B306="",0,IFERROR($D306*INDEX(Config!$C$6:$C$8,MATCH($C306,Config!$A$6:$A$8,0)),0)+IFERROR(IF(AND(INDEX(Config!$E$6:$E$8,MATCH($C306,Config!$A$6:$A$8,0))&gt;0,$E306&lt;INDEX(Config!$E$6:$E$8,MATCH($C306,Config!$A$6:$A$8,0))),$D306*INDEX(Config!$D$6:$D$8,MATCH($C306,Config!$A$6:$A$8,0)),0),0))</f>
        <v/>
      </c>
      <c r="K306" s="23">
        <f>IF($B306="",0,$H306*Config!$B$15)</f>
        <v/>
      </c>
      <c r="L306" s="23">
        <f>IF($B306="",0,$D306*IFERROR(INDEX(Produtos!$C$5:$C$54,MATCH($B306,Produtos!$A$5:$A$54,0)),0))</f>
        <v/>
      </c>
      <c r="M306" s="23">
        <f>IF($B306="",0,$H306-$I306-$J306-$K306-$L306-$F306-$G306)</f>
        <v/>
      </c>
      <c r="N306" s="24">
        <f>IF(OR($B306="",$H306=0),0,$M306/$H306)</f>
        <v/>
      </c>
    </row>
    <row r="307">
      <c r="A307" s="21" t="n"/>
      <c r="B307" s="16" t="n"/>
      <c r="C307" s="16" t="n"/>
      <c r="D307" s="22" t="n"/>
      <c r="E307" s="20" t="n"/>
      <c r="F307" s="20" t="n"/>
      <c r="G307" s="20" t="n"/>
      <c r="H307" s="23">
        <f>IF($B307="",0,$D307*$E307)</f>
        <v/>
      </c>
      <c r="I307" s="23">
        <f>IF($B307="",0,IFERROR($H307*INDEX(Config!$B$6:$B$8,MATCH($C307,Config!$A$6:$A$8,0)),0))</f>
        <v/>
      </c>
      <c r="J307" s="23">
        <f>IF($B307="",0,IFERROR($D307*INDEX(Config!$C$6:$C$8,MATCH($C307,Config!$A$6:$A$8,0)),0)+IFERROR(IF(AND(INDEX(Config!$E$6:$E$8,MATCH($C307,Config!$A$6:$A$8,0))&gt;0,$E307&lt;INDEX(Config!$E$6:$E$8,MATCH($C307,Config!$A$6:$A$8,0))),$D307*INDEX(Config!$D$6:$D$8,MATCH($C307,Config!$A$6:$A$8,0)),0),0))</f>
        <v/>
      </c>
      <c r="K307" s="23">
        <f>IF($B307="",0,$H307*Config!$B$15)</f>
        <v/>
      </c>
      <c r="L307" s="23">
        <f>IF($B307="",0,$D307*IFERROR(INDEX(Produtos!$C$5:$C$54,MATCH($B307,Produtos!$A$5:$A$54,0)),0))</f>
        <v/>
      </c>
      <c r="M307" s="23">
        <f>IF($B307="",0,$H307-$I307-$J307-$K307-$L307-$F307-$G307)</f>
        <v/>
      </c>
      <c r="N307" s="24">
        <f>IF(OR($B307="",$H307=0),0,$M307/$H307)</f>
        <v/>
      </c>
    </row>
    <row r="308">
      <c r="A308" s="21" t="n"/>
      <c r="B308" s="16" t="n"/>
      <c r="C308" s="16" t="n"/>
      <c r="D308" s="22" t="n"/>
      <c r="E308" s="20" t="n"/>
      <c r="F308" s="20" t="n"/>
      <c r="G308" s="20" t="n"/>
      <c r="H308" s="23">
        <f>IF($B308="",0,$D308*$E308)</f>
        <v/>
      </c>
      <c r="I308" s="23">
        <f>IF($B308="",0,IFERROR($H308*INDEX(Config!$B$6:$B$8,MATCH($C308,Config!$A$6:$A$8,0)),0))</f>
        <v/>
      </c>
      <c r="J308" s="23">
        <f>IF($B308="",0,IFERROR($D308*INDEX(Config!$C$6:$C$8,MATCH($C308,Config!$A$6:$A$8,0)),0)+IFERROR(IF(AND(INDEX(Config!$E$6:$E$8,MATCH($C308,Config!$A$6:$A$8,0))&gt;0,$E308&lt;INDEX(Config!$E$6:$E$8,MATCH($C308,Config!$A$6:$A$8,0))),$D308*INDEX(Config!$D$6:$D$8,MATCH($C308,Config!$A$6:$A$8,0)),0),0))</f>
        <v/>
      </c>
      <c r="K308" s="23">
        <f>IF($B308="",0,$H308*Config!$B$15)</f>
        <v/>
      </c>
      <c r="L308" s="23">
        <f>IF($B308="",0,$D308*IFERROR(INDEX(Produtos!$C$5:$C$54,MATCH($B308,Produtos!$A$5:$A$54,0)),0))</f>
        <v/>
      </c>
      <c r="M308" s="23">
        <f>IF($B308="",0,$H308-$I308-$J308-$K308-$L308-$F308-$G308)</f>
        <v/>
      </c>
      <c r="N308" s="24">
        <f>IF(OR($B308="",$H308=0),0,$M308/$H308)</f>
        <v/>
      </c>
    </row>
    <row r="309">
      <c r="A309" s="21" t="n"/>
      <c r="B309" s="16" t="n"/>
      <c r="C309" s="16" t="n"/>
      <c r="D309" s="22" t="n"/>
      <c r="E309" s="20" t="n"/>
      <c r="F309" s="20" t="n"/>
      <c r="G309" s="20" t="n"/>
      <c r="H309" s="23">
        <f>IF($B309="",0,$D309*$E309)</f>
        <v/>
      </c>
      <c r="I309" s="23">
        <f>IF($B309="",0,IFERROR($H309*INDEX(Config!$B$6:$B$8,MATCH($C309,Config!$A$6:$A$8,0)),0))</f>
        <v/>
      </c>
      <c r="J309" s="23">
        <f>IF($B309="",0,IFERROR($D309*INDEX(Config!$C$6:$C$8,MATCH($C309,Config!$A$6:$A$8,0)),0)+IFERROR(IF(AND(INDEX(Config!$E$6:$E$8,MATCH($C309,Config!$A$6:$A$8,0))&gt;0,$E309&lt;INDEX(Config!$E$6:$E$8,MATCH($C309,Config!$A$6:$A$8,0))),$D309*INDEX(Config!$D$6:$D$8,MATCH($C309,Config!$A$6:$A$8,0)),0),0))</f>
        <v/>
      </c>
      <c r="K309" s="23">
        <f>IF($B309="",0,$H309*Config!$B$15)</f>
        <v/>
      </c>
      <c r="L309" s="23">
        <f>IF($B309="",0,$D309*IFERROR(INDEX(Produtos!$C$5:$C$54,MATCH($B309,Produtos!$A$5:$A$54,0)),0))</f>
        <v/>
      </c>
      <c r="M309" s="23">
        <f>IF($B309="",0,$H309-$I309-$J309-$K309-$L309-$F309-$G309)</f>
        <v/>
      </c>
      <c r="N309" s="24">
        <f>IF(OR($B309="",$H309=0),0,$M309/$H309)</f>
        <v/>
      </c>
    </row>
    <row r="310">
      <c r="A310" s="21" t="n"/>
      <c r="B310" s="16" t="n"/>
      <c r="C310" s="16" t="n"/>
      <c r="D310" s="22" t="n"/>
      <c r="E310" s="20" t="n"/>
      <c r="F310" s="20" t="n"/>
      <c r="G310" s="20" t="n"/>
      <c r="H310" s="23">
        <f>IF($B310="",0,$D310*$E310)</f>
        <v/>
      </c>
      <c r="I310" s="23">
        <f>IF($B310="",0,IFERROR($H310*INDEX(Config!$B$6:$B$8,MATCH($C310,Config!$A$6:$A$8,0)),0))</f>
        <v/>
      </c>
      <c r="J310" s="23">
        <f>IF($B310="",0,IFERROR($D310*INDEX(Config!$C$6:$C$8,MATCH($C310,Config!$A$6:$A$8,0)),0)+IFERROR(IF(AND(INDEX(Config!$E$6:$E$8,MATCH($C310,Config!$A$6:$A$8,0))&gt;0,$E310&lt;INDEX(Config!$E$6:$E$8,MATCH($C310,Config!$A$6:$A$8,0))),$D310*INDEX(Config!$D$6:$D$8,MATCH($C310,Config!$A$6:$A$8,0)),0),0))</f>
        <v/>
      </c>
      <c r="K310" s="23">
        <f>IF($B310="",0,$H310*Config!$B$15)</f>
        <v/>
      </c>
      <c r="L310" s="23">
        <f>IF($B310="",0,$D310*IFERROR(INDEX(Produtos!$C$5:$C$54,MATCH($B310,Produtos!$A$5:$A$54,0)),0))</f>
        <v/>
      </c>
      <c r="M310" s="23">
        <f>IF($B310="",0,$H310-$I310-$J310-$K310-$L310-$F310-$G310)</f>
        <v/>
      </c>
      <c r="N310" s="24">
        <f>IF(OR($B310="",$H310=0),0,$M310/$H310)</f>
        <v/>
      </c>
    </row>
    <row r="311">
      <c r="A311" s="21" t="n"/>
      <c r="B311" s="16" t="n"/>
      <c r="C311" s="16" t="n"/>
      <c r="D311" s="22" t="n"/>
      <c r="E311" s="20" t="n"/>
      <c r="F311" s="20" t="n"/>
      <c r="G311" s="20" t="n"/>
      <c r="H311" s="23">
        <f>IF($B311="",0,$D311*$E311)</f>
        <v/>
      </c>
      <c r="I311" s="23">
        <f>IF($B311="",0,IFERROR($H311*INDEX(Config!$B$6:$B$8,MATCH($C311,Config!$A$6:$A$8,0)),0))</f>
        <v/>
      </c>
      <c r="J311" s="23">
        <f>IF($B311="",0,IFERROR($D311*INDEX(Config!$C$6:$C$8,MATCH($C311,Config!$A$6:$A$8,0)),0)+IFERROR(IF(AND(INDEX(Config!$E$6:$E$8,MATCH($C311,Config!$A$6:$A$8,0))&gt;0,$E311&lt;INDEX(Config!$E$6:$E$8,MATCH($C311,Config!$A$6:$A$8,0))),$D311*INDEX(Config!$D$6:$D$8,MATCH($C311,Config!$A$6:$A$8,0)),0),0))</f>
        <v/>
      </c>
      <c r="K311" s="23">
        <f>IF($B311="",0,$H311*Config!$B$15)</f>
        <v/>
      </c>
      <c r="L311" s="23">
        <f>IF($B311="",0,$D311*IFERROR(INDEX(Produtos!$C$5:$C$54,MATCH($B311,Produtos!$A$5:$A$54,0)),0))</f>
        <v/>
      </c>
      <c r="M311" s="23">
        <f>IF($B311="",0,$H311-$I311-$J311-$K311-$L311-$F311-$G311)</f>
        <v/>
      </c>
      <c r="N311" s="24">
        <f>IF(OR($B311="",$H311=0),0,$M311/$H311)</f>
        <v/>
      </c>
    </row>
    <row r="312">
      <c r="A312" s="21" t="n"/>
      <c r="B312" s="16" t="n"/>
      <c r="C312" s="16" t="n"/>
      <c r="D312" s="22" t="n"/>
      <c r="E312" s="20" t="n"/>
      <c r="F312" s="20" t="n"/>
      <c r="G312" s="20" t="n"/>
      <c r="H312" s="23">
        <f>IF($B312="",0,$D312*$E312)</f>
        <v/>
      </c>
      <c r="I312" s="23">
        <f>IF($B312="",0,IFERROR($H312*INDEX(Config!$B$6:$B$8,MATCH($C312,Config!$A$6:$A$8,0)),0))</f>
        <v/>
      </c>
      <c r="J312" s="23">
        <f>IF($B312="",0,IFERROR($D312*INDEX(Config!$C$6:$C$8,MATCH($C312,Config!$A$6:$A$8,0)),0)+IFERROR(IF(AND(INDEX(Config!$E$6:$E$8,MATCH($C312,Config!$A$6:$A$8,0))&gt;0,$E312&lt;INDEX(Config!$E$6:$E$8,MATCH($C312,Config!$A$6:$A$8,0))),$D312*INDEX(Config!$D$6:$D$8,MATCH($C312,Config!$A$6:$A$8,0)),0),0))</f>
        <v/>
      </c>
      <c r="K312" s="23">
        <f>IF($B312="",0,$H312*Config!$B$15)</f>
        <v/>
      </c>
      <c r="L312" s="23">
        <f>IF($B312="",0,$D312*IFERROR(INDEX(Produtos!$C$5:$C$54,MATCH($B312,Produtos!$A$5:$A$54,0)),0))</f>
        <v/>
      </c>
      <c r="M312" s="23">
        <f>IF($B312="",0,$H312-$I312-$J312-$K312-$L312-$F312-$G312)</f>
        <v/>
      </c>
      <c r="N312" s="24">
        <f>IF(OR($B312="",$H312=0),0,$M312/$H312)</f>
        <v/>
      </c>
    </row>
    <row r="313">
      <c r="A313" s="21" t="n"/>
      <c r="B313" s="16" t="n"/>
      <c r="C313" s="16" t="n"/>
      <c r="D313" s="22" t="n"/>
      <c r="E313" s="20" t="n"/>
      <c r="F313" s="20" t="n"/>
      <c r="G313" s="20" t="n"/>
      <c r="H313" s="23">
        <f>IF($B313="",0,$D313*$E313)</f>
        <v/>
      </c>
      <c r="I313" s="23">
        <f>IF($B313="",0,IFERROR($H313*INDEX(Config!$B$6:$B$8,MATCH($C313,Config!$A$6:$A$8,0)),0))</f>
        <v/>
      </c>
      <c r="J313" s="23">
        <f>IF($B313="",0,IFERROR($D313*INDEX(Config!$C$6:$C$8,MATCH($C313,Config!$A$6:$A$8,0)),0)+IFERROR(IF(AND(INDEX(Config!$E$6:$E$8,MATCH($C313,Config!$A$6:$A$8,0))&gt;0,$E313&lt;INDEX(Config!$E$6:$E$8,MATCH($C313,Config!$A$6:$A$8,0))),$D313*INDEX(Config!$D$6:$D$8,MATCH($C313,Config!$A$6:$A$8,0)),0),0))</f>
        <v/>
      </c>
      <c r="K313" s="23">
        <f>IF($B313="",0,$H313*Config!$B$15)</f>
        <v/>
      </c>
      <c r="L313" s="23">
        <f>IF($B313="",0,$D313*IFERROR(INDEX(Produtos!$C$5:$C$54,MATCH($B313,Produtos!$A$5:$A$54,0)),0))</f>
        <v/>
      </c>
      <c r="M313" s="23">
        <f>IF($B313="",0,$H313-$I313-$J313-$K313-$L313-$F313-$G313)</f>
        <v/>
      </c>
      <c r="N313" s="24">
        <f>IF(OR($B313="",$H313=0),0,$M313/$H313)</f>
        <v/>
      </c>
    </row>
    <row r="314">
      <c r="A314" s="21" t="n"/>
      <c r="B314" s="16" t="n"/>
      <c r="C314" s="16" t="n"/>
      <c r="D314" s="22" t="n"/>
      <c r="E314" s="20" t="n"/>
      <c r="F314" s="20" t="n"/>
      <c r="G314" s="20" t="n"/>
      <c r="H314" s="23">
        <f>IF($B314="",0,$D314*$E314)</f>
        <v/>
      </c>
      <c r="I314" s="23">
        <f>IF($B314="",0,IFERROR($H314*INDEX(Config!$B$6:$B$8,MATCH($C314,Config!$A$6:$A$8,0)),0))</f>
        <v/>
      </c>
      <c r="J314" s="23">
        <f>IF($B314="",0,IFERROR($D314*INDEX(Config!$C$6:$C$8,MATCH($C314,Config!$A$6:$A$8,0)),0)+IFERROR(IF(AND(INDEX(Config!$E$6:$E$8,MATCH($C314,Config!$A$6:$A$8,0))&gt;0,$E314&lt;INDEX(Config!$E$6:$E$8,MATCH($C314,Config!$A$6:$A$8,0))),$D314*INDEX(Config!$D$6:$D$8,MATCH($C314,Config!$A$6:$A$8,0)),0),0))</f>
        <v/>
      </c>
      <c r="K314" s="23">
        <f>IF($B314="",0,$H314*Config!$B$15)</f>
        <v/>
      </c>
      <c r="L314" s="23">
        <f>IF($B314="",0,$D314*IFERROR(INDEX(Produtos!$C$5:$C$54,MATCH($B314,Produtos!$A$5:$A$54,0)),0))</f>
        <v/>
      </c>
      <c r="M314" s="23">
        <f>IF($B314="",0,$H314-$I314-$J314-$K314-$L314-$F314-$G314)</f>
        <v/>
      </c>
      <c r="N314" s="24">
        <f>IF(OR($B314="",$H314=0),0,$M314/$H314)</f>
        <v/>
      </c>
    </row>
    <row r="315">
      <c r="A315" s="21" t="n"/>
      <c r="B315" s="16" t="n"/>
      <c r="C315" s="16" t="n"/>
      <c r="D315" s="22" t="n"/>
      <c r="E315" s="20" t="n"/>
      <c r="F315" s="20" t="n"/>
      <c r="G315" s="20" t="n"/>
      <c r="H315" s="23">
        <f>IF($B315="",0,$D315*$E315)</f>
        <v/>
      </c>
      <c r="I315" s="23">
        <f>IF($B315="",0,IFERROR($H315*INDEX(Config!$B$6:$B$8,MATCH($C315,Config!$A$6:$A$8,0)),0))</f>
        <v/>
      </c>
      <c r="J315" s="23">
        <f>IF($B315="",0,IFERROR($D315*INDEX(Config!$C$6:$C$8,MATCH($C315,Config!$A$6:$A$8,0)),0)+IFERROR(IF(AND(INDEX(Config!$E$6:$E$8,MATCH($C315,Config!$A$6:$A$8,0))&gt;0,$E315&lt;INDEX(Config!$E$6:$E$8,MATCH($C315,Config!$A$6:$A$8,0))),$D315*INDEX(Config!$D$6:$D$8,MATCH($C315,Config!$A$6:$A$8,0)),0),0))</f>
        <v/>
      </c>
      <c r="K315" s="23">
        <f>IF($B315="",0,$H315*Config!$B$15)</f>
        <v/>
      </c>
      <c r="L315" s="23">
        <f>IF($B315="",0,$D315*IFERROR(INDEX(Produtos!$C$5:$C$54,MATCH($B315,Produtos!$A$5:$A$54,0)),0))</f>
        <v/>
      </c>
      <c r="M315" s="23">
        <f>IF($B315="",0,$H315-$I315-$J315-$K315-$L315-$F315-$G315)</f>
        <v/>
      </c>
      <c r="N315" s="24">
        <f>IF(OR($B315="",$H315=0),0,$M315/$H315)</f>
        <v/>
      </c>
    </row>
    <row r="316">
      <c r="A316" s="21" t="n"/>
      <c r="B316" s="16" t="n"/>
      <c r="C316" s="16" t="n"/>
      <c r="D316" s="22" t="n"/>
      <c r="E316" s="20" t="n"/>
      <c r="F316" s="20" t="n"/>
      <c r="G316" s="20" t="n"/>
      <c r="H316" s="23">
        <f>IF($B316="",0,$D316*$E316)</f>
        <v/>
      </c>
      <c r="I316" s="23">
        <f>IF($B316="",0,IFERROR($H316*INDEX(Config!$B$6:$B$8,MATCH($C316,Config!$A$6:$A$8,0)),0))</f>
        <v/>
      </c>
      <c r="J316" s="23">
        <f>IF($B316="",0,IFERROR($D316*INDEX(Config!$C$6:$C$8,MATCH($C316,Config!$A$6:$A$8,0)),0)+IFERROR(IF(AND(INDEX(Config!$E$6:$E$8,MATCH($C316,Config!$A$6:$A$8,0))&gt;0,$E316&lt;INDEX(Config!$E$6:$E$8,MATCH($C316,Config!$A$6:$A$8,0))),$D316*INDEX(Config!$D$6:$D$8,MATCH($C316,Config!$A$6:$A$8,0)),0),0))</f>
        <v/>
      </c>
      <c r="K316" s="23">
        <f>IF($B316="",0,$H316*Config!$B$15)</f>
        <v/>
      </c>
      <c r="L316" s="23">
        <f>IF($B316="",0,$D316*IFERROR(INDEX(Produtos!$C$5:$C$54,MATCH($B316,Produtos!$A$5:$A$54,0)),0))</f>
        <v/>
      </c>
      <c r="M316" s="23">
        <f>IF($B316="",0,$H316-$I316-$J316-$K316-$L316-$F316-$G316)</f>
        <v/>
      </c>
      <c r="N316" s="24">
        <f>IF(OR($B316="",$H316=0),0,$M316/$H316)</f>
        <v/>
      </c>
    </row>
    <row r="317">
      <c r="A317" s="21" t="n"/>
      <c r="B317" s="16" t="n"/>
      <c r="C317" s="16" t="n"/>
      <c r="D317" s="22" t="n"/>
      <c r="E317" s="20" t="n"/>
      <c r="F317" s="20" t="n"/>
      <c r="G317" s="20" t="n"/>
      <c r="H317" s="23">
        <f>IF($B317="",0,$D317*$E317)</f>
        <v/>
      </c>
      <c r="I317" s="23">
        <f>IF($B317="",0,IFERROR($H317*INDEX(Config!$B$6:$B$8,MATCH($C317,Config!$A$6:$A$8,0)),0))</f>
        <v/>
      </c>
      <c r="J317" s="23">
        <f>IF($B317="",0,IFERROR($D317*INDEX(Config!$C$6:$C$8,MATCH($C317,Config!$A$6:$A$8,0)),0)+IFERROR(IF(AND(INDEX(Config!$E$6:$E$8,MATCH($C317,Config!$A$6:$A$8,0))&gt;0,$E317&lt;INDEX(Config!$E$6:$E$8,MATCH($C317,Config!$A$6:$A$8,0))),$D317*INDEX(Config!$D$6:$D$8,MATCH($C317,Config!$A$6:$A$8,0)),0),0))</f>
        <v/>
      </c>
      <c r="K317" s="23">
        <f>IF($B317="",0,$H317*Config!$B$15)</f>
        <v/>
      </c>
      <c r="L317" s="23">
        <f>IF($B317="",0,$D317*IFERROR(INDEX(Produtos!$C$5:$C$54,MATCH($B317,Produtos!$A$5:$A$54,0)),0))</f>
        <v/>
      </c>
      <c r="M317" s="23">
        <f>IF($B317="",0,$H317-$I317-$J317-$K317-$L317-$F317-$G317)</f>
        <v/>
      </c>
      <c r="N317" s="24">
        <f>IF(OR($B317="",$H317=0),0,$M317/$H317)</f>
        <v/>
      </c>
    </row>
    <row r="318">
      <c r="A318" s="21" t="n"/>
      <c r="B318" s="16" t="n"/>
      <c r="C318" s="16" t="n"/>
      <c r="D318" s="22" t="n"/>
      <c r="E318" s="20" t="n"/>
      <c r="F318" s="20" t="n"/>
      <c r="G318" s="20" t="n"/>
      <c r="H318" s="23">
        <f>IF($B318="",0,$D318*$E318)</f>
        <v/>
      </c>
      <c r="I318" s="23">
        <f>IF($B318="",0,IFERROR($H318*INDEX(Config!$B$6:$B$8,MATCH($C318,Config!$A$6:$A$8,0)),0))</f>
        <v/>
      </c>
      <c r="J318" s="23">
        <f>IF($B318="",0,IFERROR($D318*INDEX(Config!$C$6:$C$8,MATCH($C318,Config!$A$6:$A$8,0)),0)+IFERROR(IF(AND(INDEX(Config!$E$6:$E$8,MATCH($C318,Config!$A$6:$A$8,0))&gt;0,$E318&lt;INDEX(Config!$E$6:$E$8,MATCH($C318,Config!$A$6:$A$8,0))),$D318*INDEX(Config!$D$6:$D$8,MATCH($C318,Config!$A$6:$A$8,0)),0),0))</f>
        <v/>
      </c>
      <c r="K318" s="23">
        <f>IF($B318="",0,$H318*Config!$B$15)</f>
        <v/>
      </c>
      <c r="L318" s="23">
        <f>IF($B318="",0,$D318*IFERROR(INDEX(Produtos!$C$5:$C$54,MATCH($B318,Produtos!$A$5:$A$54,0)),0))</f>
        <v/>
      </c>
      <c r="M318" s="23">
        <f>IF($B318="",0,$H318-$I318-$J318-$K318-$L318-$F318-$G318)</f>
        <v/>
      </c>
      <c r="N318" s="24">
        <f>IF(OR($B318="",$H318=0),0,$M318/$H318)</f>
        <v/>
      </c>
    </row>
    <row r="319">
      <c r="A319" s="21" t="n"/>
      <c r="B319" s="16" t="n"/>
      <c r="C319" s="16" t="n"/>
      <c r="D319" s="22" t="n"/>
      <c r="E319" s="20" t="n"/>
      <c r="F319" s="20" t="n"/>
      <c r="G319" s="20" t="n"/>
      <c r="H319" s="23">
        <f>IF($B319="",0,$D319*$E319)</f>
        <v/>
      </c>
      <c r="I319" s="23">
        <f>IF($B319="",0,IFERROR($H319*INDEX(Config!$B$6:$B$8,MATCH($C319,Config!$A$6:$A$8,0)),0))</f>
        <v/>
      </c>
      <c r="J319" s="23">
        <f>IF($B319="",0,IFERROR($D319*INDEX(Config!$C$6:$C$8,MATCH($C319,Config!$A$6:$A$8,0)),0)+IFERROR(IF(AND(INDEX(Config!$E$6:$E$8,MATCH($C319,Config!$A$6:$A$8,0))&gt;0,$E319&lt;INDEX(Config!$E$6:$E$8,MATCH($C319,Config!$A$6:$A$8,0))),$D319*INDEX(Config!$D$6:$D$8,MATCH($C319,Config!$A$6:$A$8,0)),0),0))</f>
        <v/>
      </c>
      <c r="K319" s="23">
        <f>IF($B319="",0,$H319*Config!$B$15)</f>
        <v/>
      </c>
      <c r="L319" s="23">
        <f>IF($B319="",0,$D319*IFERROR(INDEX(Produtos!$C$5:$C$54,MATCH($B319,Produtos!$A$5:$A$54,0)),0))</f>
        <v/>
      </c>
      <c r="M319" s="23">
        <f>IF($B319="",0,$H319-$I319-$J319-$K319-$L319-$F319-$G319)</f>
        <v/>
      </c>
      <c r="N319" s="24">
        <f>IF(OR($B319="",$H319=0),0,$M319/$H319)</f>
        <v/>
      </c>
    </row>
    <row r="320">
      <c r="A320" s="21" t="n"/>
      <c r="B320" s="16" t="n"/>
      <c r="C320" s="16" t="n"/>
      <c r="D320" s="22" t="n"/>
      <c r="E320" s="20" t="n"/>
      <c r="F320" s="20" t="n"/>
      <c r="G320" s="20" t="n"/>
      <c r="H320" s="23">
        <f>IF($B320="",0,$D320*$E320)</f>
        <v/>
      </c>
      <c r="I320" s="23">
        <f>IF($B320="",0,IFERROR($H320*INDEX(Config!$B$6:$B$8,MATCH($C320,Config!$A$6:$A$8,0)),0))</f>
        <v/>
      </c>
      <c r="J320" s="23">
        <f>IF($B320="",0,IFERROR($D320*INDEX(Config!$C$6:$C$8,MATCH($C320,Config!$A$6:$A$8,0)),0)+IFERROR(IF(AND(INDEX(Config!$E$6:$E$8,MATCH($C320,Config!$A$6:$A$8,0))&gt;0,$E320&lt;INDEX(Config!$E$6:$E$8,MATCH($C320,Config!$A$6:$A$8,0))),$D320*INDEX(Config!$D$6:$D$8,MATCH($C320,Config!$A$6:$A$8,0)),0),0))</f>
        <v/>
      </c>
      <c r="K320" s="23">
        <f>IF($B320="",0,$H320*Config!$B$15)</f>
        <v/>
      </c>
      <c r="L320" s="23">
        <f>IF($B320="",0,$D320*IFERROR(INDEX(Produtos!$C$5:$C$54,MATCH($B320,Produtos!$A$5:$A$54,0)),0))</f>
        <v/>
      </c>
      <c r="M320" s="23">
        <f>IF($B320="",0,$H320-$I320-$J320-$K320-$L320-$F320-$G320)</f>
        <v/>
      </c>
      <c r="N320" s="24">
        <f>IF(OR($B320="",$H320=0),0,$M320/$H320)</f>
        <v/>
      </c>
    </row>
    <row r="321">
      <c r="A321" s="21" t="n"/>
      <c r="B321" s="16" t="n"/>
      <c r="C321" s="16" t="n"/>
      <c r="D321" s="22" t="n"/>
      <c r="E321" s="20" t="n"/>
      <c r="F321" s="20" t="n"/>
      <c r="G321" s="20" t="n"/>
      <c r="H321" s="23">
        <f>IF($B321="",0,$D321*$E321)</f>
        <v/>
      </c>
      <c r="I321" s="23">
        <f>IF($B321="",0,IFERROR($H321*INDEX(Config!$B$6:$B$8,MATCH($C321,Config!$A$6:$A$8,0)),0))</f>
        <v/>
      </c>
      <c r="J321" s="23">
        <f>IF($B321="",0,IFERROR($D321*INDEX(Config!$C$6:$C$8,MATCH($C321,Config!$A$6:$A$8,0)),0)+IFERROR(IF(AND(INDEX(Config!$E$6:$E$8,MATCH($C321,Config!$A$6:$A$8,0))&gt;0,$E321&lt;INDEX(Config!$E$6:$E$8,MATCH($C321,Config!$A$6:$A$8,0))),$D321*INDEX(Config!$D$6:$D$8,MATCH($C321,Config!$A$6:$A$8,0)),0),0))</f>
        <v/>
      </c>
      <c r="K321" s="23">
        <f>IF($B321="",0,$H321*Config!$B$15)</f>
        <v/>
      </c>
      <c r="L321" s="23">
        <f>IF($B321="",0,$D321*IFERROR(INDEX(Produtos!$C$5:$C$54,MATCH($B321,Produtos!$A$5:$A$54,0)),0))</f>
        <v/>
      </c>
      <c r="M321" s="23">
        <f>IF($B321="",0,$H321-$I321-$J321-$K321-$L321-$F321-$G321)</f>
        <v/>
      </c>
      <c r="N321" s="24">
        <f>IF(OR($B321="",$H321=0),0,$M321/$H321)</f>
        <v/>
      </c>
    </row>
    <row r="322">
      <c r="A322" s="21" t="n"/>
      <c r="B322" s="16" t="n"/>
      <c r="C322" s="16" t="n"/>
      <c r="D322" s="22" t="n"/>
      <c r="E322" s="20" t="n"/>
      <c r="F322" s="20" t="n"/>
      <c r="G322" s="20" t="n"/>
      <c r="H322" s="23">
        <f>IF($B322="",0,$D322*$E322)</f>
        <v/>
      </c>
      <c r="I322" s="23">
        <f>IF($B322="",0,IFERROR($H322*INDEX(Config!$B$6:$B$8,MATCH($C322,Config!$A$6:$A$8,0)),0))</f>
        <v/>
      </c>
      <c r="J322" s="23">
        <f>IF($B322="",0,IFERROR($D322*INDEX(Config!$C$6:$C$8,MATCH($C322,Config!$A$6:$A$8,0)),0)+IFERROR(IF(AND(INDEX(Config!$E$6:$E$8,MATCH($C322,Config!$A$6:$A$8,0))&gt;0,$E322&lt;INDEX(Config!$E$6:$E$8,MATCH($C322,Config!$A$6:$A$8,0))),$D322*INDEX(Config!$D$6:$D$8,MATCH($C322,Config!$A$6:$A$8,0)),0),0))</f>
        <v/>
      </c>
      <c r="K322" s="23">
        <f>IF($B322="",0,$H322*Config!$B$15)</f>
        <v/>
      </c>
      <c r="L322" s="23">
        <f>IF($B322="",0,$D322*IFERROR(INDEX(Produtos!$C$5:$C$54,MATCH($B322,Produtos!$A$5:$A$54,0)),0))</f>
        <v/>
      </c>
      <c r="M322" s="23">
        <f>IF($B322="",0,$H322-$I322-$J322-$K322-$L322-$F322-$G322)</f>
        <v/>
      </c>
      <c r="N322" s="24">
        <f>IF(OR($B322="",$H322=0),0,$M322/$H322)</f>
        <v/>
      </c>
    </row>
    <row r="323">
      <c r="A323" s="21" t="n"/>
      <c r="B323" s="16" t="n"/>
      <c r="C323" s="16" t="n"/>
      <c r="D323" s="22" t="n"/>
      <c r="E323" s="20" t="n"/>
      <c r="F323" s="20" t="n"/>
      <c r="G323" s="20" t="n"/>
      <c r="H323" s="23">
        <f>IF($B323="",0,$D323*$E323)</f>
        <v/>
      </c>
      <c r="I323" s="23">
        <f>IF($B323="",0,IFERROR($H323*INDEX(Config!$B$6:$B$8,MATCH($C323,Config!$A$6:$A$8,0)),0))</f>
        <v/>
      </c>
      <c r="J323" s="23">
        <f>IF($B323="",0,IFERROR($D323*INDEX(Config!$C$6:$C$8,MATCH($C323,Config!$A$6:$A$8,0)),0)+IFERROR(IF(AND(INDEX(Config!$E$6:$E$8,MATCH($C323,Config!$A$6:$A$8,0))&gt;0,$E323&lt;INDEX(Config!$E$6:$E$8,MATCH($C323,Config!$A$6:$A$8,0))),$D323*INDEX(Config!$D$6:$D$8,MATCH($C323,Config!$A$6:$A$8,0)),0),0))</f>
        <v/>
      </c>
      <c r="K323" s="23">
        <f>IF($B323="",0,$H323*Config!$B$15)</f>
        <v/>
      </c>
      <c r="L323" s="23">
        <f>IF($B323="",0,$D323*IFERROR(INDEX(Produtos!$C$5:$C$54,MATCH($B323,Produtos!$A$5:$A$54,0)),0))</f>
        <v/>
      </c>
      <c r="M323" s="23">
        <f>IF($B323="",0,$H323-$I323-$J323-$K323-$L323-$F323-$G323)</f>
        <v/>
      </c>
      <c r="N323" s="24">
        <f>IF(OR($B323="",$H323=0),0,$M323/$H323)</f>
        <v/>
      </c>
    </row>
    <row r="324">
      <c r="A324" s="21" t="n"/>
      <c r="B324" s="16" t="n"/>
      <c r="C324" s="16" t="n"/>
      <c r="D324" s="22" t="n"/>
      <c r="E324" s="20" t="n"/>
      <c r="F324" s="20" t="n"/>
      <c r="G324" s="20" t="n"/>
      <c r="H324" s="23">
        <f>IF($B324="",0,$D324*$E324)</f>
        <v/>
      </c>
      <c r="I324" s="23">
        <f>IF($B324="",0,IFERROR($H324*INDEX(Config!$B$6:$B$8,MATCH($C324,Config!$A$6:$A$8,0)),0))</f>
        <v/>
      </c>
      <c r="J324" s="23">
        <f>IF($B324="",0,IFERROR($D324*INDEX(Config!$C$6:$C$8,MATCH($C324,Config!$A$6:$A$8,0)),0)+IFERROR(IF(AND(INDEX(Config!$E$6:$E$8,MATCH($C324,Config!$A$6:$A$8,0))&gt;0,$E324&lt;INDEX(Config!$E$6:$E$8,MATCH($C324,Config!$A$6:$A$8,0))),$D324*INDEX(Config!$D$6:$D$8,MATCH($C324,Config!$A$6:$A$8,0)),0),0))</f>
        <v/>
      </c>
      <c r="K324" s="23">
        <f>IF($B324="",0,$H324*Config!$B$15)</f>
        <v/>
      </c>
      <c r="L324" s="23">
        <f>IF($B324="",0,$D324*IFERROR(INDEX(Produtos!$C$5:$C$54,MATCH($B324,Produtos!$A$5:$A$54,0)),0))</f>
        <v/>
      </c>
      <c r="M324" s="23">
        <f>IF($B324="",0,$H324-$I324-$J324-$K324-$L324-$F324-$G324)</f>
        <v/>
      </c>
      <c r="N324" s="24">
        <f>IF(OR($B324="",$H324=0),0,$M324/$H324)</f>
        <v/>
      </c>
    </row>
    <row r="325">
      <c r="A325" s="21" t="n"/>
      <c r="B325" s="16" t="n"/>
      <c r="C325" s="16" t="n"/>
      <c r="D325" s="22" t="n"/>
      <c r="E325" s="20" t="n"/>
      <c r="F325" s="20" t="n"/>
      <c r="G325" s="20" t="n"/>
      <c r="H325" s="23">
        <f>IF($B325="",0,$D325*$E325)</f>
        <v/>
      </c>
      <c r="I325" s="23">
        <f>IF($B325="",0,IFERROR($H325*INDEX(Config!$B$6:$B$8,MATCH($C325,Config!$A$6:$A$8,0)),0))</f>
        <v/>
      </c>
      <c r="J325" s="23">
        <f>IF($B325="",0,IFERROR($D325*INDEX(Config!$C$6:$C$8,MATCH($C325,Config!$A$6:$A$8,0)),0)+IFERROR(IF(AND(INDEX(Config!$E$6:$E$8,MATCH($C325,Config!$A$6:$A$8,0))&gt;0,$E325&lt;INDEX(Config!$E$6:$E$8,MATCH($C325,Config!$A$6:$A$8,0))),$D325*INDEX(Config!$D$6:$D$8,MATCH($C325,Config!$A$6:$A$8,0)),0),0))</f>
        <v/>
      </c>
      <c r="K325" s="23">
        <f>IF($B325="",0,$H325*Config!$B$15)</f>
        <v/>
      </c>
      <c r="L325" s="23">
        <f>IF($B325="",0,$D325*IFERROR(INDEX(Produtos!$C$5:$C$54,MATCH($B325,Produtos!$A$5:$A$54,0)),0))</f>
        <v/>
      </c>
      <c r="M325" s="23">
        <f>IF($B325="",0,$H325-$I325-$J325-$K325-$L325-$F325-$G325)</f>
        <v/>
      </c>
      <c r="N325" s="24">
        <f>IF(OR($B325="",$H325=0),0,$M325/$H325)</f>
        <v/>
      </c>
    </row>
    <row r="326">
      <c r="A326" s="21" t="n"/>
      <c r="B326" s="16" t="n"/>
      <c r="C326" s="16" t="n"/>
      <c r="D326" s="22" t="n"/>
      <c r="E326" s="20" t="n"/>
      <c r="F326" s="20" t="n"/>
      <c r="G326" s="20" t="n"/>
      <c r="H326" s="23">
        <f>IF($B326="",0,$D326*$E326)</f>
        <v/>
      </c>
      <c r="I326" s="23">
        <f>IF($B326="",0,IFERROR($H326*INDEX(Config!$B$6:$B$8,MATCH($C326,Config!$A$6:$A$8,0)),0))</f>
        <v/>
      </c>
      <c r="J326" s="23">
        <f>IF($B326="",0,IFERROR($D326*INDEX(Config!$C$6:$C$8,MATCH($C326,Config!$A$6:$A$8,0)),0)+IFERROR(IF(AND(INDEX(Config!$E$6:$E$8,MATCH($C326,Config!$A$6:$A$8,0))&gt;0,$E326&lt;INDEX(Config!$E$6:$E$8,MATCH($C326,Config!$A$6:$A$8,0))),$D326*INDEX(Config!$D$6:$D$8,MATCH($C326,Config!$A$6:$A$8,0)),0),0))</f>
        <v/>
      </c>
      <c r="K326" s="23">
        <f>IF($B326="",0,$H326*Config!$B$15)</f>
        <v/>
      </c>
      <c r="L326" s="23">
        <f>IF($B326="",0,$D326*IFERROR(INDEX(Produtos!$C$5:$C$54,MATCH($B326,Produtos!$A$5:$A$54,0)),0))</f>
        <v/>
      </c>
      <c r="M326" s="23">
        <f>IF($B326="",0,$H326-$I326-$J326-$K326-$L326-$F326-$G326)</f>
        <v/>
      </c>
      <c r="N326" s="24">
        <f>IF(OR($B326="",$H326=0),0,$M326/$H326)</f>
        <v/>
      </c>
    </row>
    <row r="327">
      <c r="A327" s="21" t="n"/>
      <c r="B327" s="16" t="n"/>
      <c r="C327" s="16" t="n"/>
      <c r="D327" s="22" t="n"/>
      <c r="E327" s="20" t="n"/>
      <c r="F327" s="20" t="n"/>
      <c r="G327" s="20" t="n"/>
      <c r="H327" s="23">
        <f>IF($B327="",0,$D327*$E327)</f>
        <v/>
      </c>
      <c r="I327" s="23">
        <f>IF($B327="",0,IFERROR($H327*INDEX(Config!$B$6:$B$8,MATCH($C327,Config!$A$6:$A$8,0)),0))</f>
        <v/>
      </c>
      <c r="J327" s="23">
        <f>IF($B327="",0,IFERROR($D327*INDEX(Config!$C$6:$C$8,MATCH($C327,Config!$A$6:$A$8,0)),0)+IFERROR(IF(AND(INDEX(Config!$E$6:$E$8,MATCH($C327,Config!$A$6:$A$8,0))&gt;0,$E327&lt;INDEX(Config!$E$6:$E$8,MATCH($C327,Config!$A$6:$A$8,0))),$D327*INDEX(Config!$D$6:$D$8,MATCH($C327,Config!$A$6:$A$8,0)),0),0))</f>
        <v/>
      </c>
      <c r="K327" s="23">
        <f>IF($B327="",0,$H327*Config!$B$15)</f>
        <v/>
      </c>
      <c r="L327" s="23">
        <f>IF($B327="",0,$D327*IFERROR(INDEX(Produtos!$C$5:$C$54,MATCH($B327,Produtos!$A$5:$A$54,0)),0))</f>
        <v/>
      </c>
      <c r="M327" s="23">
        <f>IF($B327="",0,$H327-$I327-$J327-$K327-$L327-$F327-$G327)</f>
        <v/>
      </c>
      <c r="N327" s="24">
        <f>IF(OR($B327="",$H327=0),0,$M327/$H327)</f>
        <v/>
      </c>
    </row>
    <row r="328">
      <c r="A328" s="21" t="n"/>
      <c r="B328" s="16" t="n"/>
      <c r="C328" s="16" t="n"/>
      <c r="D328" s="22" t="n"/>
      <c r="E328" s="20" t="n"/>
      <c r="F328" s="20" t="n"/>
      <c r="G328" s="20" t="n"/>
      <c r="H328" s="23">
        <f>IF($B328="",0,$D328*$E328)</f>
        <v/>
      </c>
      <c r="I328" s="23">
        <f>IF($B328="",0,IFERROR($H328*INDEX(Config!$B$6:$B$8,MATCH($C328,Config!$A$6:$A$8,0)),0))</f>
        <v/>
      </c>
      <c r="J328" s="23">
        <f>IF($B328="",0,IFERROR($D328*INDEX(Config!$C$6:$C$8,MATCH($C328,Config!$A$6:$A$8,0)),0)+IFERROR(IF(AND(INDEX(Config!$E$6:$E$8,MATCH($C328,Config!$A$6:$A$8,0))&gt;0,$E328&lt;INDEX(Config!$E$6:$E$8,MATCH($C328,Config!$A$6:$A$8,0))),$D328*INDEX(Config!$D$6:$D$8,MATCH($C328,Config!$A$6:$A$8,0)),0),0))</f>
        <v/>
      </c>
      <c r="K328" s="23">
        <f>IF($B328="",0,$H328*Config!$B$15)</f>
        <v/>
      </c>
      <c r="L328" s="23">
        <f>IF($B328="",0,$D328*IFERROR(INDEX(Produtos!$C$5:$C$54,MATCH($B328,Produtos!$A$5:$A$54,0)),0))</f>
        <v/>
      </c>
      <c r="M328" s="23">
        <f>IF($B328="",0,$H328-$I328-$J328-$K328-$L328-$F328-$G328)</f>
        <v/>
      </c>
      <c r="N328" s="24">
        <f>IF(OR($B328="",$H328=0),0,$M328/$H328)</f>
        <v/>
      </c>
    </row>
    <row r="329">
      <c r="A329" s="21" t="n"/>
      <c r="B329" s="16" t="n"/>
      <c r="C329" s="16" t="n"/>
      <c r="D329" s="22" t="n"/>
      <c r="E329" s="20" t="n"/>
      <c r="F329" s="20" t="n"/>
      <c r="G329" s="20" t="n"/>
      <c r="H329" s="23">
        <f>IF($B329="",0,$D329*$E329)</f>
        <v/>
      </c>
      <c r="I329" s="23">
        <f>IF($B329="",0,IFERROR($H329*INDEX(Config!$B$6:$B$8,MATCH($C329,Config!$A$6:$A$8,0)),0))</f>
        <v/>
      </c>
      <c r="J329" s="23">
        <f>IF($B329="",0,IFERROR($D329*INDEX(Config!$C$6:$C$8,MATCH($C329,Config!$A$6:$A$8,0)),0)+IFERROR(IF(AND(INDEX(Config!$E$6:$E$8,MATCH($C329,Config!$A$6:$A$8,0))&gt;0,$E329&lt;INDEX(Config!$E$6:$E$8,MATCH($C329,Config!$A$6:$A$8,0))),$D329*INDEX(Config!$D$6:$D$8,MATCH($C329,Config!$A$6:$A$8,0)),0),0))</f>
        <v/>
      </c>
      <c r="K329" s="23">
        <f>IF($B329="",0,$H329*Config!$B$15)</f>
        <v/>
      </c>
      <c r="L329" s="23">
        <f>IF($B329="",0,$D329*IFERROR(INDEX(Produtos!$C$5:$C$54,MATCH($B329,Produtos!$A$5:$A$54,0)),0))</f>
        <v/>
      </c>
      <c r="M329" s="23">
        <f>IF($B329="",0,$H329-$I329-$J329-$K329-$L329-$F329-$G329)</f>
        <v/>
      </c>
      <c r="N329" s="24">
        <f>IF(OR($B329="",$H329=0),0,$M329/$H329)</f>
        <v/>
      </c>
    </row>
    <row r="330">
      <c r="A330" s="21" t="n"/>
      <c r="B330" s="16" t="n"/>
      <c r="C330" s="16" t="n"/>
      <c r="D330" s="22" t="n"/>
      <c r="E330" s="20" t="n"/>
      <c r="F330" s="20" t="n"/>
      <c r="G330" s="20" t="n"/>
      <c r="H330" s="23">
        <f>IF($B330="",0,$D330*$E330)</f>
        <v/>
      </c>
      <c r="I330" s="23">
        <f>IF($B330="",0,IFERROR($H330*INDEX(Config!$B$6:$B$8,MATCH($C330,Config!$A$6:$A$8,0)),0))</f>
        <v/>
      </c>
      <c r="J330" s="23">
        <f>IF($B330="",0,IFERROR($D330*INDEX(Config!$C$6:$C$8,MATCH($C330,Config!$A$6:$A$8,0)),0)+IFERROR(IF(AND(INDEX(Config!$E$6:$E$8,MATCH($C330,Config!$A$6:$A$8,0))&gt;0,$E330&lt;INDEX(Config!$E$6:$E$8,MATCH($C330,Config!$A$6:$A$8,0))),$D330*INDEX(Config!$D$6:$D$8,MATCH($C330,Config!$A$6:$A$8,0)),0),0))</f>
        <v/>
      </c>
      <c r="K330" s="23">
        <f>IF($B330="",0,$H330*Config!$B$15)</f>
        <v/>
      </c>
      <c r="L330" s="23">
        <f>IF($B330="",0,$D330*IFERROR(INDEX(Produtos!$C$5:$C$54,MATCH($B330,Produtos!$A$5:$A$54,0)),0))</f>
        <v/>
      </c>
      <c r="M330" s="23">
        <f>IF($B330="",0,$H330-$I330-$J330-$K330-$L330-$F330-$G330)</f>
        <v/>
      </c>
      <c r="N330" s="24">
        <f>IF(OR($B330="",$H330=0),0,$M330/$H330)</f>
        <v/>
      </c>
    </row>
    <row r="331">
      <c r="A331" s="21" t="n"/>
      <c r="B331" s="16" t="n"/>
      <c r="C331" s="16" t="n"/>
      <c r="D331" s="22" t="n"/>
      <c r="E331" s="20" t="n"/>
      <c r="F331" s="20" t="n"/>
      <c r="G331" s="20" t="n"/>
      <c r="H331" s="23">
        <f>IF($B331="",0,$D331*$E331)</f>
        <v/>
      </c>
      <c r="I331" s="23">
        <f>IF($B331="",0,IFERROR($H331*INDEX(Config!$B$6:$B$8,MATCH($C331,Config!$A$6:$A$8,0)),0))</f>
        <v/>
      </c>
      <c r="J331" s="23">
        <f>IF($B331="",0,IFERROR($D331*INDEX(Config!$C$6:$C$8,MATCH($C331,Config!$A$6:$A$8,0)),0)+IFERROR(IF(AND(INDEX(Config!$E$6:$E$8,MATCH($C331,Config!$A$6:$A$8,0))&gt;0,$E331&lt;INDEX(Config!$E$6:$E$8,MATCH($C331,Config!$A$6:$A$8,0))),$D331*INDEX(Config!$D$6:$D$8,MATCH($C331,Config!$A$6:$A$8,0)),0),0))</f>
        <v/>
      </c>
      <c r="K331" s="23">
        <f>IF($B331="",0,$H331*Config!$B$15)</f>
        <v/>
      </c>
      <c r="L331" s="23">
        <f>IF($B331="",0,$D331*IFERROR(INDEX(Produtos!$C$5:$C$54,MATCH($B331,Produtos!$A$5:$A$54,0)),0))</f>
        <v/>
      </c>
      <c r="M331" s="23">
        <f>IF($B331="",0,$H331-$I331-$J331-$K331-$L331-$F331-$G331)</f>
        <v/>
      </c>
      <c r="N331" s="24">
        <f>IF(OR($B331="",$H331=0),0,$M331/$H331)</f>
        <v/>
      </c>
    </row>
    <row r="332">
      <c r="A332" s="21" t="n"/>
      <c r="B332" s="16" t="n"/>
      <c r="C332" s="16" t="n"/>
      <c r="D332" s="22" t="n"/>
      <c r="E332" s="20" t="n"/>
      <c r="F332" s="20" t="n"/>
      <c r="G332" s="20" t="n"/>
      <c r="H332" s="23">
        <f>IF($B332="",0,$D332*$E332)</f>
        <v/>
      </c>
      <c r="I332" s="23">
        <f>IF($B332="",0,IFERROR($H332*INDEX(Config!$B$6:$B$8,MATCH($C332,Config!$A$6:$A$8,0)),0))</f>
        <v/>
      </c>
      <c r="J332" s="23">
        <f>IF($B332="",0,IFERROR($D332*INDEX(Config!$C$6:$C$8,MATCH($C332,Config!$A$6:$A$8,0)),0)+IFERROR(IF(AND(INDEX(Config!$E$6:$E$8,MATCH($C332,Config!$A$6:$A$8,0))&gt;0,$E332&lt;INDEX(Config!$E$6:$E$8,MATCH($C332,Config!$A$6:$A$8,0))),$D332*INDEX(Config!$D$6:$D$8,MATCH($C332,Config!$A$6:$A$8,0)),0),0))</f>
        <v/>
      </c>
      <c r="K332" s="23">
        <f>IF($B332="",0,$H332*Config!$B$15)</f>
        <v/>
      </c>
      <c r="L332" s="23">
        <f>IF($B332="",0,$D332*IFERROR(INDEX(Produtos!$C$5:$C$54,MATCH($B332,Produtos!$A$5:$A$54,0)),0))</f>
        <v/>
      </c>
      <c r="M332" s="23">
        <f>IF($B332="",0,$H332-$I332-$J332-$K332-$L332-$F332-$G332)</f>
        <v/>
      </c>
      <c r="N332" s="24">
        <f>IF(OR($B332="",$H332=0),0,$M332/$H332)</f>
        <v/>
      </c>
    </row>
    <row r="333">
      <c r="A333" s="21" t="n"/>
      <c r="B333" s="16" t="n"/>
      <c r="C333" s="16" t="n"/>
      <c r="D333" s="22" t="n"/>
      <c r="E333" s="20" t="n"/>
      <c r="F333" s="20" t="n"/>
      <c r="G333" s="20" t="n"/>
      <c r="H333" s="23">
        <f>IF($B333="",0,$D333*$E333)</f>
        <v/>
      </c>
      <c r="I333" s="23">
        <f>IF($B333="",0,IFERROR($H333*INDEX(Config!$B$6:$B$8,MATCH($C333,Config!$A$6:$A$8,0)),0))</f>
        <v/>
      </c>
      <c r="J333" s="23">
        <f>IF($B333="",0,IFERROR($D333*INDEX(Config!$C$6:$C$8,MATCH($C333,Config!$A$6:$A$8,0)),0)+IFERROR(IF(AND(INDEX(Config!$E$6:$E$8,MATCH($C333,Config!$A$6:$A$8,0))&gt;0,$E333&lt;INDEX(Config!$E$6:$E$8,MATCH($C333,Config!$A$6:$A$8,0))),$D333*INDEX(Config!$D$6:$D$8,MATCH($C333,Config!$A$6:$A$8,0)),0),0))</f>
        <v/>
      </c>
      <c r="K333" s="23">
        <f>IF($B333="",0,$H333*Config!$B$15)</f>
        <v/>
      </c>
      <c r="L333" s="23">
        <f>IF($B333="",0,$D333*IFERROR(INDEX(Produtos!$C$5:$C$54,MATCH($B333,Produtos!$A$5:$A$54,0)),0))</f>
        <v/>
      </c>
      <c r="M333" s="23">
        <f>IF($B333="",0,$H333-$I333-$J333-$K333-$L333-$F333-$G333)</f>
        <v/>
      </c>
      <c r="N333" s="24">
        <f>IF(OR($B333="",$H333=0),0,$M333/$H333)</f>
        <v/>
      </c>
    </row>
    <row r="334">
      <c r="A334" s="21" t="n"/>
      <c r="B334" s="16" t="n"/>
      <c r="C334" s="16" t="n"/>
      <c r="D334" s="22" t="n"/>
      <c r="E334" s="20" t="n"/>
      <c r="F334" s="20" t="n"/>
      <c r="G334" s="20" t="n"/>
      <c r="H334" s="23">
        <f>IF($B334="",0,$D334*$E334)</f>
        <v/>
      </c>
      <c r="I334" s="23">
        <f>IF($B334="",0,IFERROR($H334*INDEX(Config!$B$6:$B$8,MATCH($C334,Config!$A$6:$A$8,0)),0))</f>
        <v/>
      </c>
      <c r="J334" s="23">
        <f>IF($B334="",0,IFERROR($D334*INDEX(Config!$C$6:$C$8,MATCH($C334,Config!$A$6:$A$8,0)),0)+IFERROR(IF(AND(INDEX(Config!$E$6:$E$8,MATCH($C334,Config!$A$6:$A$8,0))&gt;0,$E334&lt;INDEX(Config!$E$6:$E$8,MATCH($C334,Config!$A$6:$A$8,0))),$D334*INDEX(Config!$D$6:$D$8,MATCH($C334,Config!$A$6:$A$8,0)),0),0))</f>
        <v/>
      </c>
      <c r="K334" s="23">
        <f>IF($B334="",0,$H334*Config!$B$15)</f>
        <v/>
      </c>
      <c r="L334" s="23">
        <f>IF($B334="",0,$D334*IFERROR(INDEX(Produtos!$C$5:$C$54,MATCH($B334,Produtos!$A$5:$A$54,0)),0))</f>
        <v/>
      </c>
      <c r="M334" s="23">
        <f>IF($B334="",0,$H334-$I334-$J334-$K334-$L334-$F334-$G334)</f>
        <v/>
      </c>
      <c r="N334" s="24">
        <f>IF(OR($B334="",$H334=0),0,$M334/$H334)</f>
        <v/>
      </c>
    </row>
    <row r="335">
      <c r="A335" s="21" t="n"/>
      <c r="B335" s="16" t="n"/>
      <c r="C335" s="16" t="n"/>
      <c r="D335" s="22" t="n"/>
      <c r="E335" s="20" t="n"/>
      <c r="F335" s="20" t="n"/>
      <c r="G335" s="20" t="n"/>
      <c r="H335" s="23">
        <f>IF($B335="",0,$D335*$E335)</f>
        <v/>
      </c>
      <c r="I335" s="23">
        <f>IF($B335="",0,IFERROR($H335*INDEX(Config!$B$6:$B$8,MATCH($C335,Config!$A$6:$A$8,0)),0))</f>
        <v/>
      </c>
      <c r="J335" s="23">
        <f>IF($B335="",0,IFERROR($D335*INDEX(Config!$C$6:$C$8,MATCH($C335,Config!$A$6:$A$8,0)),0)+IFERROR(IF(AND(INDEX(Config!$E$6:$E$8,MATCH($C335,Config!$A$6:$A$8,0))&gt;0,$E335&lt;INDEX(Config!$E$6:$E$8,MATCH($C335,Config!$A$6:$A$8,0))),$D335*INDEX(Config!$D$6:$D$8,MATCH($C335,Config!$A$6:$A$8,0)),0),0))</f>
        <v/>
      </c>
      <c r="K335" s="23">
        <f>IF($B335="",0,$H335*Config!$B$15)</f>
        <v/>
      </c>
      <c r="L335" s="23">
        <f>IF($B335="",0,$D335*IFERROR(INDEX(Produtos!$C$5:$C$54,MATCH($B335,Produtos!$A$5:$A$54,0)),0))</f>
        <v/>
      </c>
      <c r="M335" s="23">
        <f>IF($B335="",0,$H335-$I335-$J335-$K335-$L335-$F335-$G335)</f>
        <v/>
      </c>
      <c r="N335" s="24">
        <f>IF(OR($B335="",$H335=0),0,$M335/$H335)</f>
        <v/>
      </c>
    </row>
    <row r="336">
      <c r="A336" s="21" t="n"/>
      <c r="B336" s="16" t="n"/>
      <c r="C336" s="16" t="n"/>
      <c r="D336" s="22" t="n"/>
      <c r="E336" s="20" t="n"/>
      <c r="F336" s="20" t="n"/>
      <c r="G336" s="20" t="n"/>
      <c r="H336" s="23">
        <f>IF($B336="",0,$D336*$E336)</f>
        <v/>
      </c>
      <c r="I336" s="23">
        <f>IF($B336="",0,IFERROR($H336*INDEX(Config!$B$6:$B$8,MATCH($C336,Config!$A$6:$A$8,0)),0))</f>
        <v/>
      </c>
      <c r="J336" s="23">
        <f>IF($B336="",0,IFERROR($D336*INDEX(Config!$C$6:$C$8,MATCH($C336,Config!$A$6:$A$8,0)),0)+IFERROR(IF(AND(INDEX(Config!$E$6:$E$8,MATCH($C336,Config!$A$6:$A$8,0))&gt;0,$E336&lt;INDEX(Config!$E$6:$E$8,MATCH($C336,Config!$A$6:$A$8,0))),$D336*INDEX(Config!$D$6:$D$8,MATCH($C336,Config!$A$6:$A$8,0)),0),0))</f>
        <v/>
      </c>
      <c r="K336" s="23">
        <f>IF($B336="",0,$H336*Config!$B$15)</f>
        <v/>
      </c>
      <c r="L336" s="23">
        <f>IF($B336="",0,$D336*IFERROR(INDEX(Produtos!$C$5:$C$54,MATCH($B336,Produtos!$A$5:$A$54,0)),0))</f>
        <v/>
      </c>
      <c r="M336" s="23">
        <f>IF($B336="",0,$H336-$I336-$J336-$K336-$L336-$F336-$G336)</f>
        <v/>
      </c>
      <c r="N336" s="24">
        <f>IF(OR($B336="",$H336=0),0,$M336/$H336)</f>
        <v/>
      </c>
    </row>
    <row r="337">
      <c r="A337" s="21" t="n"/>
      <c r="B337" s="16" t="n"/>
      <c r="C337" s="16" t="n"/>
      <c r="D337" s="22" t="n"/>
      <c r="E337" s="20" t="n"/>
      <c r="F337" s="20" t="n"/>
      <c r="G337" s="20" t="n"/>
      <c r="H337" s="23">
        <f>IF($B337="",0,$D337*$E337)</f>
        <v/>
      </c>
      <c r="I337" s="23">
        <f>IF($B337="",0,IFERROR($H337*INDEX(Config!$B$6:$B$8,MATCH($C337,Config!$A$6:$A$8,0)),0))</f>
        <v/>
      </c>
      <c r="J337" s="23">
        <f>IF($B337="",0,IFERROR($D337*INDEX(Config!$C$6:$C$8,MATCH($C337,Config!$A$6:$A$8,0)),0)+IFERROR(IF(AND(INDEX(Config!$E$6:$E$8,MATCH($C337,Config!$A$6:$A$8,0))&gt;0,$E337&lt;INDEX(Config!$E$6:$E$8,MATCH($C337,Config!$A$6:$A$8,0))),$D337*INDEX(Config!$D$6:$D$8,MATCH($C337,Config!$A$6:$A$8,0)),0),0))</f>
        <v/>
      </c>
      <c r="K337" s="23">
        <f>IF($B337="",0,$H337*Config!$B$15)</f>
        <v/>
      </c>
      <c r="L337" s="23">
        <f>IF($B337="",0,$D337*IFERROR(INDEX(Produtos!$C$5:$C$54,MATCH($B337,Produtos!$A$5:$A$54,0)),0))</f>
        <v/>
      </c>
      <c r="M337" s="23">
        <f>IF($B337="",0,$H337-$I337-$J337-$K337-$L337-$F337-$G337)</f>
        <v/>
      </c>
      <c r="N337" s="24">
        <f>IF(OR($B337="",$H337=0),0,$M337/$H337)</f>
        <v/>
      </c>
    </row>
    <row r="338">
      <c r="A338" s="21" t="n"/>
      <c r="B338" s="16" t="n"/>
      <c r="C338" s="16" t="n"/>
      <c r="D338" s="22" t="n"/>
      <c r="E338" s="20" t="n"/>
      <c r="F338" s="20" t="n"/>
      <c r="G338" s="20" t="n"/>
      <c r="H338" s="23">
        <f>IF($B338="",0,$D338*$E338)</f>
        <v/>
      </c>
      <c r="I338" s="23">
        <f>IF($B338="",0,IFERROR($H338*INDEX(Config!$B$6:$B$8,MATCH($C338,Config!$A$6:$A$8,0)),0))</f>
        <v/>
      </c>
      <c r="J338" s="23">
        <f>IF($B338="",0,IFERROR($D338*INDEX(Config!$C$6:$C$8,MATCH($C338,Config!$A$6:$A$8,0)),0)+IFERROR(IF(AND(INDEX(Config!$E$6:$E$8,MATCH($C338,Config!$A$6:$A$8,0))&gt;0,$E338&lt;INDEX(Config!$E$6:$E$8,MATCH($C338,Config!$A$6:$A$8,0))),$D338*INDEX(Config!$D$6:$D$8,MATCH($C338,Config!$A$6:$A$8,0)),0),0))</f>
        <v/>
      </c>
      <c r="K338" s="23">
        <f>IF($B338="",0,$H338*Config!$B$15)</f>
        <v/>
      </c>
      <c r="L338" s="23">
        <f>IF($B338="",0,$D338*IFERROR(INDEX(Produtos!$C$5:$C$54,MATCH($B338,Produtos!$A$5:$A$54,0)),0))</f>
        <v/>
      </c>
      <c r="M338" s="23">
        <f>IF($B338="",0,$H338-$I338-$J338-$K338-$L338-$F338-$G338)</f>
        <v/>
      </c>
      <c r="N338" s="24">
        <f>IF(OR($B338="",$H338=0),0,$M338/$H338)</f>
        <v/>
      </c>
    </row>
    <row r="339">
      <c r="A339" s="21" t="n"/>
      <c r="B339" s="16" t="n"/>
      <c r="C339" s="16" t="n"/>
      <c r="D339" s="22" t="n"/>
      <c r="E339" s="20" t="n"/>
      <c r="F339" s="20" t="n"/>
      <c r="G339" s="20" t="n"/>
      <c r="H339" s="23">
        <f>IF($B339="",0,$D339*$E339)</f>
        <v/>
      </c>
      <c r="I339" s="23">
        <f>IF($B339="",0,IFERROR($H339*INDEX(Config!$B$6:$B$8,MATCH($C339,Config!$A$6:$A$8,0)),0))</f>
        <v/>
      </c>
      <c r="J339" s="23">
        <f>IF($B339="",0,IFERROR($D339*INDEX(Config!$C$6:$C$8,MATCH($C339,Config!$A$6:$A$8,0)),0)+IFERROR(IF(AND(INDEX(Config!$E$6:$E$8,MATCH($C339,Config!$A$6:$A$8,0))&gt;0,$E339&lt;INDEX(Config!$E$6:$E$8,MATCH($C339,Config!$A$6:$A$8,0))),$D339*INDEX(Config!$D$6:$D$8,MATCH($C339,Config!$A$6:$A$8,0)),0),0))</f>
        <v/>
      </c>
      <c r="K339" s="23">
        <f>IF($B339="",0,$H339*Config!$B$15)</f>
        <v/>
      </c>
      <c r="L339" s="23">
        <f>IF($B339="",0,$D339*IFERROR(INDEX(Produtos!$C$5:$C$54,MATCH($B339,Produtos!$A$5:$A$54,0)),0))</f>
        <v/>
      </c>
      <c r="M339" s="23">
        <f>IF($B339="",0,$H339-$I339-$J339-$K339-$L339-$F339-$G339)</f>
        <v/>
      </c>
      <c r="N339" s="24">
        <f>IF(OR($B339="",$H339=0),0,$M339/$H339)</f>
        <v/>
      </c>
    </row>
    <row r="340">
      <c r="A340" s="21" t="n"/>
      <c r="B340" s="16" t="n"/>
      <c r="C340" s="16" t="n"/>
      <c r="D340" s="22" t="n"/>
      <c r="E340" s="20" t="n"/>
      <c r="F340" s="20" t="n"/>
      <c r="G340" s="20" t="n"/>
      <c r="H340" s="23">
        <f>IF($B340="",0,$D340*$E340)</f>
        <v/>
      </c>
      <c r="I340" s="23">
        <f>IF($B340="",0,IFERROR($H340*INDEX(Config!$B$6:$B$8,MATCH($C340,Config!$A$6:$A$8,0)),0))</f>
        <v/>
      </c>
      <c r="J340" s="23">
        <f>IF($B340="",0,IFERROR($D340*INDEX(Config!$C$6:$C$8,MATCH($C340,Config!$A$6:$A$8,0)),0)+IFERROR(IF(AND(INDEX(Config!$E$6:$E$8,MATCH($C340,Config!$A$6:$A$8,0))&gt;0,$E340&lt;INDEX(Config!$E$6:$E$8,MATCH($C340,Config!$A$6:$A$8,0))),$D340*INDEX(Config!$D$6:$D$8,MATCH($C340,Config!$A$6:$A$8,0)),0),0))</f>
        <v/>
      </c>
      <c r="K340" s="23">
        <f>IF($B340="",0,$H340*Config!$B$15)</f>
        <v/>
      </c>
      <c r="L340" s="23">
        <f>IF($B340="",0,$D340*IFERROR(INDEX(Produtos!$C$5:$C$54,MATCH($B340,Produtos!$A$5:$A$54,0)),0))</f>
        <v/>
      </c>
      <c r="M340" s="23">
        <f>IF($B340="",0,$H340-$I340-$J340-$K340-$L340-$F340-$G340)</f>
        <v/>
      </c>
      <c r="N340" s="24">
        <f>IF(OR($B340="",$H340=0),0,$M340/$H340)</f>
        <v/>
      </c>
    </row>
    <row r="341">
      <c r="A341" s="21" t="n"/>
      <c r="B341" s="16" t="n"/>
      <c r="C341" s="16" t="n"/>
      <c r="D341" s="22" t="n"/>
      <c r="E341" s="20" t="n"/>
      <c r="F341" s="20" t="n"/>
      <c r="G341" s="20" t="n"/>
      <c r="H341" s="23">
        <f>IF($B341="",0,$D341*$E341)</f>
        <v/>
      </c>
      <c r="I341" s="23">
        <f>IF($B341="",0,IFERROR($H341*INDEX(Config!$B$6:$B$8,MATCH($C341,Config!$A$6:$A$8,0)),0))</f>
        <v/>
      </c>
      <c r="J341" s="23">
        <f>IF($B341="",0,IFERROR($D341*INDEX(Config!$C$6:$C$8,MATCH($C341,Config!$A$6:$A$8,0)),0)+IFERROR(IF(AND(INDEX(Config!$E$6:$E$8,MATCH($C341,Config!$A$6:$A$8,0))&gt;0,$E341&lt;INDEX(Config!$E$6:$E$8,MATCH($C341,Config!$A$6:$A$8,0))),$D341*INDEX(Config!$D$6:$D$8,MATCH($C341,Config!$A$6:$A$8,0)),0),0))</f>
        <v/>
      </c>
      <c r="K341" s="23">
        <f>IF($B341="",0,$H341*Config!$B$15)</f>
        <v/>
      </c>
      <c r="L341" s="23">
        <f>IF($B341="",0,$D341*IFERROR(INDEX(Produtos!$C$5:$C$54,MATCH($B341,Produtos!$A$5:$A$54,0)),0))</f>
        <v/>
      </c>
      <c r="M341" s="23">
        <f>IF($B341="",0,$H341-$I341-$J341-$K341-$L341-$F341-$G341)</f>
        <v/>
      </c>
      <c r="N341" s="24">
        <f>IF(OR($B341="",$H341=0),0,$M341/$H341)</f>
        <v/>
      </c>
    </row>
    <row r="342">
      <c r="A342" s="21" t="n"/>
      <c r="B342" s="16" t="n"/>
      <c r="C342" s="16" t="n"/>
      <c r="D342" s="22" t="n"/>
      <c r="E342" s="20" t="n"/>
      <c r="F342" s="20" t="n"/>
      <c r="G342" s="20" t="n"/>
      <c r="H342" s="23">
        <f>IF($B342="",0,$D342*$E342)</f>
        <v/>
      </c>
      <c r="I342" s="23">
        <f>IF($B342="",0,IFERROR($H342*INDEX(Config!$B$6:$B$8,MATCH($C342,Config!$A$6:$A$8,0)),0))</f>
        <v/>
      </c>
      <c r="J342" s="23">
        <f>IF($B342="",0,IFERROR($D342*INDEX(Config!$C$6:$C$8,MATCH($C342,Config!$A$6:$A$8,0)),0)+IFERROR(IF(AND(INDEX(Config!$E$6:$E$8,MATCH($C342,Config!$A$6:$A$8,0))&gt;0,$E342&lt;INDEX(Config!$E$6:$E$8,MATCH($C342,Config!$A$6:$A$8,0))),$D342*INDEX(Config!$D$6:$D$8,MATCH($C342,Config!$A$6:$A$8,0)),0),0))</f>
        <v/>
      </c>
      <c r="K342" s="23">
        <f>IF($B342="",0,$H342*Config!$B$15)</f>
        <v/>
      </c>
      <c r="L342" s="23">
        <f>IF($B342="",0,$D342*IFERROR(INDEX(Produtos!$C$5:$C$54,MATCH($B342,Produtos!$A$5:$A$54,0)),0))</f>
        <v/>
      </c>
      <c r="M342" s="23">
        <f>IF($B342="",0,$H342-$I342-$J342-$K342-$L342-$F342-$G342)</f>
        <v/>
      </c>
      <c r="N342" s="24">
        <f>IF(OR($B342="",$H342=0),0,$M342/$H342)</f>
        <v/>
      </c>
    </row>
    <row r="343">
      <c r="A343" s="21" t="n"/>
      <c r="B343" s="16" t="n"/>
      <c r="C343" s="16" t="n"/>
      <c r="D343" s="22" t="n"/>
      <c r="E343" s="20" t="n"/>
      <c r="F343" s="20" t="n"/>
      <c r="G343" s="20" t="n"/>
      <c r="H343" s="23">
        <f>IF($B343="",0,$D343*$E343)</f>
        <v/>
      </c>
      <c r="I343" s="23">
        <f>IF($B343="",0,IFERROR($H343*INDEX(Config!$B$6:$B$8,MATCH($C343,Config!$A$6:$A$8,0)),0))</f>
        <v/>
      </c>
      <c r="J343" s="23">
        <f>IF($B343="",0,IFERROR($D343*INDEX(Config!$C$6:$C$8,MATCH($C343,Config!$A$6:$A$8,0)),0)+IFERROR(IF(AND(INDEX(Config!$E$6:$E$8,MATCH($C343,Config!$A$6:$A$8,0))&gt;0,$E343&lt;INDEX(Config!$E$6:$E$8,MATCH($C343,Config!$A$6:$A$8,0))),$D343*INDEX(Config!$D$6:$D$8,MATCH($C343,Config!$A$6:$A$8,0)),0),0))</f>
        <v/>
      </c>
      <c r="K343" s="23">
        <f>IF($B343="",0,$H343*Config!$B$15)</f>
        <v/>
      </c>
      <c r="L343" s="23">
        <f>IF($B343="",0,$D343*IFERROR(INDEX(Produtos!$C$5:$C$54,MATCH($B343,Produtos!$A$5:$A$54,0)),0))</f>
        <v/>
      </c>
      <c r="M343" s="23">
        <f>IF($B343="",0,$H343-$I343-$J343-$K343-$L343-$F343-$G343)</f>
        <v/>
      </c>
      <c r="N343" s="24">
        <f>IF(OR($B343="",$H343=0),0,$M343/$H343)</f>
        <v/>
      </c>
    </row>
    <row r="344">
      <c r="A344" s="21" t="n"/>
      <c r="B344" s="16" t="n"/>
      <c r="C344" s="16" t="n"/>
      <c r="D344" s="22" t="n"/>
      <c r="E344" s="20" t="n"/>
      <c r="F344" s="20" t="n"/>
      <c r="G344" s="20" t="n"/>
      <c r="H344" s="23">
        <f>IF($B344="",0,$D344*$E344)</f>
        <v/>
      </c>
      <c r="I344" s="23">
        <f>IF($B344="",0,IFERROR($H344*INDEX(Config!$B$6:$B$8,MATCH($C344,Config!$A$6:$A$8,0)),0))</f>
        <v/>
      </c>
      <c r="J344" s="23">
        <f>IF($B344="",0,IFERROR($D344*INDEX(Config!$C$6:$C$8,MATCH($C344,Config!$A$6:$A$8,0)),0)+IFERROR(IF(AND(INDEX(Config!$E$6:$E$8,MATCH($C344,Config!$A$6:$A$8,0))&gt;0,$E344&lt;INDEX(Config!$E$6:$E$8,MATCH($C344,Config!$A$6:$A$8,0))),$D344*INDEX(Config!$D$6:$D$8,MATCH($C344,Config!$A$6:$A$8,0)),0),0))</f>
        <v/>
      </c>
      <c r="K344" s="23">
        <f>IF($B344="",0,$H344*Config!$B$15)</f>
        <v/>
      </c>
      <c r="L344" s="23">
        <f>IF($B344="",0,$D344*IFERROR(INDEX(Produtos!$C$5:$C$54,MATCH($B344,Produtos!$A$5:$A$54,0)),0))</f>
        <v/>
      </c>
      <c r="M344" s="23">
        <f>IF($B344="",0,$H344-$I344-$J344-$K344-$L344-$F344-$G344)</f>
        <v/>
      </c>
      <c r="N344" s="24">
        <f>IF(OR($B344="",$H344=0),0,$M344/$H344)</f>
        <v/>
      </c>
    </row>
    <row r="345">
      <c r="A345" s="21" t="n"/>
      <c r="B345" s="16" t="n"/>
      <c r="C345" s="16" t="n"/>
      <c r="D345" s="22" t="n"/>
      <c r="E345" s="20" t="n"/>
      <c r="F345" s="20" t="n"/>
      <c r="G345" s="20" t="n"/>
      <c r="H345" s="23">
        <f>IF($B345="",0,$D345*$E345)</f>
        <v/>
      </c>
      <c r="I345" s="23">
        <f>IF($B345="",0,IFERROR($H345*INDEX(Config!$B$6:$B$8,MATCH($C345,Config!$A$6:$A$8,0)),0))</f>
        <v/>
      </c>
      <c r="J345" s="23">
        <f>IF($B345="",0,IFERROR($D345*INDEX(Config!$C$6:$C$8,MATCH($C345,Config!$A$6:$A$8,0)),0)+IFERROR(IF(AND(INDEX(Config!$E$6:$E$8,MATCH($C345,Config!$A$6:$A$8,0))&gt;0,$E345&lt;INDEX(Config!$E$6:$E$8,MATCH($C345,Config!$A$6:$A$8,0))),$D345*INDEX(Config!$D$6:$D$8,MATCH($C345,Config!$A$6:$A$8,0)),0),0))</f>
        <v/>
      </c>
      <c r="K345" s="23">
        <f>IF($B345="",0,$H345*Config!$B$15)</f>
        <v/>
      </c>
      <c r="L345" s="23">
        <f>IF($B345="",0,$D345*IFERROR(INDEX(Produtos!$C$5:$C$54,MATCH($B345,Produtos!$A$5:$A$54,0)),0))</f>
        <v/>
      </c>
      <c r="M345" s="23">
        <f>IF($B345="",0,$H345-$I345-$J345-$K345-$L345-$F345-$G345)</f>
        <v/>
      </c>
      <c r="N345" s="24">
        <f>IF(OR($B345="",$H345=0),0,$M345/$H345)</f>
        <v/>
      </c>
    </row>
    <row r="346">
      <c r="A346" s="21" t="n"/>
      <c r="B346" s="16" t="n"/>
      <c r="C346" s="16" t="n"/>
      <c r="D346" s="22" t="n"/>
      <c r="E346" s="20" t="n"/>
      <c r="F346" s="20" t="n"/>
      <c r="G346" s="20" t="n"/>
      <c r="H346" s="23">
        <f>IF($B346="",0,$D346*$E346)</f>
        <v/>
      </c>
      <c r="I346" s="23">
        <f>IF($B346="",0,IFERROR($H346*INDEX(Config!$B$6:$B$8,MATCH($C346,Config!$A$6:$A$8,0)),0))</f>
        <v/>
      </c>
      <c r="J346" s="23">
        <f>IF($B346="",0,IFERROR($D346*INDEX(Config!$C$6:$C$8,MATCH($C346,Config!$A$6:$A$8,0)),0)+IFERROR(IF(AND(INDEX(Config!$E$6:$E$8,MATCH($C346,Config!$A$6:$A$8,0))&gt;0,$E346&lt;INDEX(Config!$E$6:$E$8,MATCH($C346,Config!$A$6:$A$8,0))),$D346*INDEX(Config!$D$6:$D$8,MATCH($C346,Config!$A$6:$A$8,0)),0),0))</f>
        <v/>
      </c>
      <c r="K346" s="23">
        <f>IF($B346="",0,$H346*Config!$B$15)</f>
        <v/>
      </c>
      <c r="L346" s="23">
        <f>IF($B346="",0,$D346*IFERROR(INDEX(Produtos!$C$5:$C$54,MATCH($B346,Produtos!$A$5:$A$54,0)),0))</f>
        <v/>
      </c>
      <c r="M346" s="23">
        <f>IF($B346="",0,$H346-$I346-$J346-$K346-$L346-$F346-$G346)</f>
        <v/>
      </c>
      <c r="N346" s="24">
        <f>IF(OR($B346="",$H346=0),0,$M346/$H346)</f>
        <v/>
      </c>
    </row>
    <row r="347">
      <c r="A347" s="21" t="n"/>
      <c r="B347" s="16" t="n"/>
      <c r="C347" s="16" t="n"/>
      <c r="D347" s="22" t="n"/>
      <c r="E347" s="20" t="n"/>
      <c r="F347" s="20" t="n"/>
      <c r="G347" s="20" t="n"/>
      <c r="H347" s="23">
        <f>IF($B347="",0,$D347*$E347)</f>
        <v/>
      </c>
      <c r="I347" s="23">
        <f>IF($B347="",0,IFERROR($H347*INDEX(Config!$B$6:$B$8,MATCH($C347,Config!$A$6:$A$8,0)),0))</f>
        <v/>
      </c>
      <c r="J347" s="23">
        <f>IF($B347="",0,IFERROR($D347*INDEX(Config!$C$6:$C$8,MATCH($C347,Config!$A$6:$A$8,0)),0)+IFERROR(IF(AND(INDEX(Config!$E$6:$E$8,MATCH($C347,Config!$A$6:$A$8,0))&gt;0,$E347&lt;INDEX(Config!$E$6:$E$8,MATCH($C347,Config!$A$6:$A$8,0))),$D347*INDEX(Config!$D$6:$D$8,MATCH($C347,Config!$A$6:$A$8,0)),0),0))</f>
        <v/>
      </c>
      <c r="K347" s="23">
        <f>IF($B347="",0,$H347*Config!$B$15)</f>
        <v/>
      </c>
      <c r="L347" s="23">
        <f>IF($B347="",0,$D347*IFERROR(INDEX(Produtos!$C$5:$C$54,MATCH($B347,Produtos!$A$5:$A$54,0)),0))</f>
        <v/>
      </c>
      <c r="M347" s="23">
        <f>IF($B347="",0,$H347-$I347-$J347-$K347-$L347-$F347-$G347)</f>
        <v/>
      </c>
      <c r="N347" s="24">
        <f>IF(OR($B347="",$H347=0),0,$M347/$H347)</f>
        <v/>
      </c>
    </row>
    <row r="348">
      <c r="A348" s="21" t="n"/>
      <c r="B348" s="16" t="n"/>
      <c r="C348" s="16" t="n"/>
      <c r="D348" s="22" t="n"/>
      <c r="E348" s="20" t="n"/>
      <c r="F348" s="20" t="n"/>
      <c r="G348" s="20" t="n"/>
      <c r="H348" s="23">
        <f>IF($B348="",0,$D348*$E348)</f>
        <v/>
      </c>
      <c r="I348" s="23">
        <f>IF($B348="",0,IFERROR($H348*INDEX(Config!$B$6:$B$8,MATCH($C348,Config!$A$6:$A$8,0)),0))</f>
        <v/>
      </c>
      <c r="J348" s="23">
        <f>IF($B348="",0,IFERROR($D348*INDEX(Config!$C$6:$C$8,MATCH($C348,Config!$A$6:$A$8,0)),0)+IFERROR(IF(AND(INDEX(Config!$E$6:$E$8,MATCH($C348,Config!$A$6:$A$8,0))&gt;0,$E348&lt;INDEX(Config!$E$6:$E$8,MATCH($C348,Config!$A$6:$A$8,0))),$D348*INDEX(Config!$D$6:$D$8,MATCH($C348,Config!$A$6:$A$8,0)),0),0))</f>
        <v/>
      </c>
      <c r="K348" s="23">
        <f>IF($B348="",0,$H348*Config!$B$15)</f>
        <v/>
      </c>
      <c r="L348" s="23">
        <f>IF($B348="",0,$D348*IFERROR(INDEX(Produtos!$C$5:$C$54,MATCH($B348,Produtos!$A$5:$A$54,0)),0))</f>
        <v/>
      </c>
      <c r="M348" s="23">
        <f>IF($B348="",0,$H348-$I348-$J348-$K348-$L348-$F348-$G348)</f>
        <v/>
      </c>
      <c r="N348" s="24">
        <f>IF(OR($B348="",$H348=0),0,$M348/$H348)</f>
        <v/>
      </c>
    </row>
    <row r="349">
      <c r="A349" s="21" t="n"/>
      <c r="B349" s="16" t="n"/>
      <c r="C349" s="16" t="n"/>
      <c r="D349" s="22" t="n"/>
      <c r="E349" s="20" t="n"/>
      <c r="F349" s="20" t="n"/>
      <c r="G349" s="20" t="n"/>
      <c r="H349" s="23">
        <f>IF($B349="",0,$D349*$E349)</f>
        <v/>
      </c>
      <c r="I349" s="23">
        <f>IF($B349="",0,IFERROR($H349*INDEX(Config!$B$6:$B$8,MATCH($C349,Config!$A$6:$A$8,0)),0))</f>
        <v/>
      </c>
      <c r="J349" s="23">
        <f>IF($B349="",0,IFERROR($D349*INDEX(Config!$C$6:$C$8,MATCH($C349,Config!$A$6:$A$8,0)),0)+IFERROR(IF(AND(INDEX(Config!$E$6:$E$8,MATCH($C349,Config!$A$6:$A$8,0))&gt;0,$E349&lt;INDEX(Config!$E$6:$E$8,MATCH($C349,Config!$A$6:$A$8,0))),$D349*INDEX(Config!$D$6:$D$8,MATCH($C349,Config!$A$6:$A$8,0)),0),0))</f>
        <v/>
      </c>
      <c r="K349" s="23">
        <f>IF($B349="",0,$H349*Config!$B$15)</f>
        <v/>
      </c>
      <c r="L349" s="23">
        <f>IF($B349="",0,$D349*IFERROR(INDEX(Produtos!$C$5:$C$54,MATCH($B349,Produtos!$A$5:$A$54,0)),0))</f>
        <v/>
      </c>
      <c r="M349" s="23">
        <f>IF($B349="",0,$H349-$I349-$J349-$K349-$L349-$F349-$G349)</f>
        <v/>
      </c>
      <c r="N349" s="24">
        <f>IF(OR($B349="",$H349=0),0,$M349/$H349)</f>
        <v/>
      </c>
    </row>
    <row r="350">
      <c r="A350" s="21" t="n"/>
      <c r="B350" s="16" t="n"/>
      <c r="C350" s="16" t="n"/>
      <c r="D350" s="22" t="n"/>
      <c r="E350" s="20" t="n"/>
      <c r="F350" s="20" t="n"/>
      <c r="G350" s="20" t="n"/>
      <c r="H350" s="23">
        <f>IF($B350="",0,$D350*$E350)</f>
        <v/>
      </c>
      <c r="I350" s="23">
        <f>IF($B350="",0,IFERROR($H350*INDEX(Config!$B$6:$B$8,MATCH($C350,Config!$A$6:$A$8,0)),0))</f>
        <v/>
      </c>
      <c r="J350" s="23">
        <f>IF($B350="",0,IFERROR($D350*INDEX(Config!$C$6:$C$8,MATCH($C350,Config!$A$6:$A$8,0)),0)+IFERROR(IF(AND(INDEX(Config!$E$6:$E$8,MATCH($C350,Config!$A$6:$A$8,0))&gt;0,$E350&lt;INDEX(Config!$E$6:$E$8,MATCH($C350,Config!$A$6:$A$8,0))),$D350*INDEX(Config!$D$6:$D$8,MATCH($C350,Config!$A$6:$A$8,0)),0),0))</f>
        <v/>
      </c>
      <c r="K350" s="23">
        <f>IF($B350="",0,$H350*Config!$B$15)</f>
        <v/>
      </c>
      <c r="L350" s="23">
        <f>IF($B350="",0,$D350*IFERROR(INDEX(Produtos!$C$5:$C$54,MATCH($B350,Produtos!$A$5:$A$54,0)),0))</f>
        <v/>
      </c>
      <c r="M350" s="23">
        <f>IF($B350="",0,$H350-$I350-$J350-$K350-$L350-$F350-$G350)</f>
        <v/>
      </c>
      <c r="N350" s="24">
        <f>IF(OR($B350="",$H350=0),0,$M350/$H350)</f>
        <v/>
      </c>
    </row>
    <row r="351">
      <c r="A351" s="21" t="n"/>
      <c r="B351" s="16" t="n"/>
      <c r="C351" s="16" t="n"/>
      <c r="D351" s="22" t="n"/>
      <c r="E351" s="20" t="n"/>
      <c r="F351" s="20" t="n"/>
      <c r="G351" s="20" t="n"/>
      <c r="H351" s="23">
        <f>IF($B351="",0,$D351*$E351)</f>
        <v/>
      </c>
      <c r="I351" s="23">
        <f>IF($B351="",0,IFERROR($H351*INDEX(Config!$B$6:$B$8,MATCH($C351,Config!$A$6:$A$8,0)),0))</f>
        <v/>
      </c>
      <c r="J351" s="23">
        <f>IF($B351="",0,IFERROR($D351*INDEX(Config!$C$6:$C$8,MATCH($C351,Config!$A$6:$A$8,0)),0)+IFERROR(IF(AND(INDEX(Config!$E$6:$E$8,MATCH($C351,Config!$A$6:$A$8,0))&gt;0,$E351&lt;INDEX(Config!$E$6:$E$8,MATCH($C351,Config!$A$6:$A$8,0))),$D351*INDEX(Config!$D$6:$D$8,MATCH($C351,Config!$A$6:$A$8,0)),0),0))</f>
        <v/>
      </c>
      <c r="K351" s="23">
        <f>IF($B351="",0,$H351*Config!$B$15)</f>
        <v/>
      </c>
      <c r="L351" s="23">
        <f>IF($B351="",0,$D351*IFERROR(INDEX(Produtos!$C$5:$C$54,MATCH($B351,Produtos!$A$5:$A$54,0)),0))</f>
        <v/>
      </c>
      <c r="M351" s="23">
        <f>IF($B351="",0,$H351-$I351-$J351-$K351-$L351-$F351-$G351)</f>
        <v/>
      </c>
      <c r="N351" s="24">
        <f>IF(OR($B351="",$H351=0),0,$M351/$H351)</f>
        <v/>
      </c>
    </row>
    <row r="352">
      <c r="A352" s="21" t="n"/>
      <c r="B352" s="16" t="n"/>
      <c r="C352" s="16" t="n"/>
      <c r="D352" s="22" t="n"/>
      <c r="E352" s="20" t="n"/>
      <c r="F352" s="20" t="n"/>
      <c r="G352" s="20" t="n"/>
      <c r="H352" s="23">
        <f>IF($B352="",0,$D352*$E352)</f>
        <v/>
      </c>
      <c r="I352" s="23">
        <f>IF($B352="",0,IFERROR($H352*INDEX(Config!$B$6:$B$8,MATCH($C352,Config!$A$6:$A$8,0)),0))</f>
        <v/>
      </c>
      <c r="J352" s="23">
        <f>IF($B352="",0,IFERROR($D352*INDEX(Config!$C$6:$C$8,MATCH($C352,Config!$A$6:$A$8,0)),0)+IFERROR(IF(AND(INDEX(Config!$E$6:$E$8,MATCH($C352,Config!$A$6:$A$8,0))&gt;0,$E352&lt;INDEX(Config!$E$6:$E$8,MATCH($C352,Config!$A$6:$A$8,0))),$D352*INDEX(Config!$D$6:$D$8,MATCH($C352,Config!$A$6:$A$8,0)),0),0))</f>
        <v/>
      </c>
      <c r="K352" s="23">
        <f>IF($B352="",0,$H352*Config!$B$15)</f>
        <v/>
      </c>
      <c r="L352" s="23">
        <f>IF($B352="",0,$D352*IFERROR(INDEX(Produtos!$C$5:$C$54,MATCH($B352,Produtos!$A$5:$A$54,0)),0))</f>
        <v/>
      </c>
      <c r="M352" s="23">
        <f>IF($B352="",0,$H352-$I352-$J352-$K352-$L352-$F352-$G352)</f>
        <v/>
      </c>
      <c r="N352" s="24">
        <f>IF(OR($B352="",$H352=0),0,$M352/$H352)</f>
        <v/>
      </c>
    </row>
    <row r="353">
      <c r="A353" s="21" t="n"/>
      <c r="B353" s="16" t="n"/>
      <c r="C353" s="16" t="n"/>
      <c r="D353" s="22" t="n"/>
      <c r="E353" s="20" t="n"/>
      <c r="F353" s="20" t="n"/>
      <c r="G353" s="20" t="n"/>
      <c r="H353" s="23">
        <f>IF($B353="",0,$D353*$E353)</f>
        <v/>
      </c>
      <c r="I353" s="23">
        <f>IF($B353="",0,IFERROR($H353*INDEX(Config!$B$6:$B$8,MATCH($C353,Config!$A$6:$A$8,0)),0))</f>
        <v/>
      </c>
      <c r="J353" s="23">
        <f>IF($B353="",0,IFERROR($D353*INDEX(Config!$C$6:$C$8,MATCH($C353,Config!$A$6:$A$8,0)),0)+IFERROR(IF(AND(INDEX(Config!$E$6:$E$8,MATCH($C353,Config!$A$6:$A$8,0))&gt;0,$E353&lt;INDEX(Config!$E$6:$E$8,MATCH($C353,Config!$A$6:$A$8,0))),$D353*INDEX(Config!$D$6:$D$8,MATCH($C353,Config!$A$6:$A$8,0)),0),0))</f>
        <v/>
      </c>
      <c r="K353" s="23">
        <f>IF($B353="",0,$H353*Config!$B$15)</f>
        <v/>
      </c>
      <c r="L353" s="23">
        <f>IF($B353="",0,$D353*IFERROR(INDEX(Produtos!$C$5:$C$54,MATCH($B353,Produtos!$A$5:$A$54,0)),0))</f>
        <v/>
      </c>
      <c r="M353" s="23">
        <f>IF($B353="",0,$H353-$I353-$J353-$K353-$L353-$F353-$G353)</f>
        <v/>
      </c>
      <c r="N353" s="24">
        <f>IF(OR($B353="",$H353=0),0,$M353/$H353)</f>
        <v/>
      </c>
    </row>
    <row r="354">
      <c r="A354" s="21" t="n"/>
      <c r="B354" s="16" t="n"/>
      <c r="C354" s="16" t="n"/>
      <c r="D354" s="22" t="n"/>
      <c r="E354" s="20" t="n"/>
      <c r="F354" s="20" t="n"/>
      <c r="G354" s="20" t="n"/>
      <c r="H354" s="23">
        <f>IF($B354="",0,$D354*$E354)</f>
        <v/>
      </c>
      <c r="I354" s="23">
        <f>IF($B354="",0,IFERROR($H354*INDEX(Config!$B$6:$B$8,MATCH($C354,Config!$A$6:$A$8,0)),0))</f>
        <v/>
      </c>
      <c r="J354" s="23">
        <f>IF($B354="",0,IFERROR($D354*INDEX(Config!$C$6:$C$8,MATCH($C354,Config!$A$6:$A$8,0)),0)+IFERROR(IF(AND(INDEX(Config!$E$6:$E$8,MATCH($C354,Config!$A$6:$A$8,0))&gt;0,$E354&lt;INDEX(Config!$E$6:$E$8,MATCH($C354,Config!$A$6:$A$8,0))),$D354*INDEX(Config!$D$6:$D$8,MATCH($C354,Config!$A$6:$A$8,0)),0),0))</f>
        <v/>
      </c>
      <c r="K354" s="23">
        <f>IF($B354="",0,$H354*Config!$B$15)</f>
        <v/>
      </c>
      <c r="L354" s="23">
        <f>IF($B354="",0,$D354*IFERROR(INDEX(Produtos!$C$5:$C$54,MATCH($B354,Produtos!$A$5:$A$54,0)),0))</f>
        <v/>
      </c>
      <c r="M354" s="23">
        <f>IF($B354="",0,$H354-$I354-$J354-$K354-$L354-$F354-$G354)</f>
        <v/>
      </c>
      <c r="N354" s="24">
        <f>IF(OR($B354="",$H354=0),0,$M354/$H354)</f>
        <v/>
      </c>
    </row>
    <row r="355">
      <c r="A355" s="21" t="n"/>
      <c r="B355" s="16" t="n"/>
      <c r="C355" s="16" t="n"/>
      <c r="D355" s="22" t="n"/>
      <c r="E355" s="20" t="n"/>
      <c r="F355" s="20" t="n"/>
      <c r="G355" s="20" t="n"/>
      <c r="H355" s="23">
        <f>IF($B355="",0,$D355*$E355)</f>
        <v/>
      </c>
      <c r="I355" s="23">
        <f>IF($B355="",0,IFERROR($H355*INDEX(Config!$B$6:$B$8,MATCH($C355,Config!$A$6:$A$8,0)),0))</f>
        <v/>
      </c>
      <c r="J355" s="23">
        <f>IF($B355="",0,IFERROR($D355*INDEX(Config!$C$6:$C$8,MATCH($C355,Config!$A$6:$A$8,0)),0)+IFERROR(IF(AND(INDEX(Config!$E$6:$E$8,MATCH($C355,Config!$A$6:$A$8,0))&gt;0,$E355&lt;INDEX(Config!$E$6:$E$8,MATCH($C355,Config!$A$6:$A$8,0))),$D355*INDEX(Config!$D$6:$D$8,MATCH($C355,Config!$A$6:$A$8,0)),0),0))</f>
        <v/>
      </c>
      <c r="K355" s="23">
        <f>IF($B355="",0,$H355*Config!$B$15)</f>
        <v/>
      </c>
      <c r="L355" s="23">
        <f>IF($B355="",0,$D355*IFERROR(INDEX(Produtos!$C$5:$C$54,MATCH($B355,Produtos!$A$5:$A$54,0)),0))</f>
        <v/>
      </c>
      <c r="M355" s="23">
        <f>IF($B355="",0,$H355-$I355-$J355-$K355-$L355-$F355-$G355)</f>
        <v/>
      </c>
      <c r="N355" s="24">
        <f>IF(OR($B355="",$H355=0),0,$M355/$H355)</f>
        <v/>
      </c>
    </row>
    <row r="356">
      <c r="A356" s="21" t="n"/>
      <c r="B356" s="16" t="n"/>
      <c r="C356" s="16" t="n"/>
      <c r="D356" s="22" t="n"/>
      <c r="E356" s="20" t="n"/>
      <c r="F356" s="20" t="n"/>
      <c r="G356" s="20" t="n"/>
      <c r="H356" s="23">
        <f>IF($B356="",0,$D356*$E356)</f>
        <v/>
      </c>
      <c r="I356" s="23">
        <f>IF($B356="",0,IFERROR($H356*INDEX(Config!$B$6:$B$8,MATCH($C356,Config!$A$6:$A$8,0)),0))</f>
        <v/>
      </c>
      <c r="J356" s="23">
        <f>IF($B356="",0,IFERROR($D356*INDEX(Config!$C$6:$C$8,MATCH($C356,Config!$A$6:$A$8,0)),0)+IFERROR(IF(AND(INDEX(Config!$E$6:$E$8,MATCH($C356,Config!$A$6:$A$8,0))&gt;0,$E356&lt;INDEX(Config!$E$6:$E$8,MATCH($C356,Config!$A$6:$A$8,0))),$D356*INDEX(Config!$D$6:$D$8,MATCH($C356,Config!$A$6:$A$8,0)),0),0))</f>
        <v/>
      </c>
      <c r="K356" s="23">
        <f>IF($B356="",0,$H356*Config!$B$15)</f>
        <v/>
      </c>
      <c r="L356" s="23">
        <f>IF($B356="",0,$D356*IFERROR(INDEX(Produtos!$C$5:$C$54,MATCH($B356,Produtos!$A$5:$A$54,0)),0))</f>
        <v/>
      </c>
      <c r="M356" s="23">
        <f>IF($B356="",0,$H356-$I356-$J356-$K356-$L356-$F356-$G356)</f>
        <v/>
      </c>
      <c r="N356" s="24">
        <f>IF(OR($B356="",$H356=0),0,$M356/$H356)</f>
        <v/>
      </c>
    </row>
    <row r="357">
      <c r="A357" s="21" t="n"/>
      <c r="B357" s="16" t="n"/>
      <c r="C357" s="16" t="n"/>
      <c r="D357" s="22" t="n"/>
      <c r="E357" s="20" t="n"/>
      <c r="F357" s="20" t="n"/>
      <c r="G357" s="20" t="n"/>
      <c r="H357" s="23">
        <f>IF($B357="",0,$D357*$E357)</f>
        <v/>
      </c>
      <c r="I357" s="23">
        <f>IF($B357="",0,IFERROR($H357*INDEX(Config!$B$6:$B$8,MATCH($C357,Config!$A$6:$A$8,0)),0))</f>
        <v/>
      </c>
      <c r="J357" s="23">
        <f>IF($B357="",0,IFERROR($D357*INDEX(Config!$C$6:$C$8,MATCH($C357,Config!$A$6:$A$8,0)),0)+IFERROR(IF(AND(INDEX(Config!$E$6:$E$8,MATCH($C357,Config!$A$6:$A$8,0))&gt;0,$E357&lt;INDEX(Config!$E$6:$E$8,MATCH($C357,Config!$A$6:$A$8,0))),$D357*INDEX(Config!$D$6:$D$8,MATCH($C357,Config!$A$6:$A$8,0)),0),0))</f>
        <v/>
      </c>
      <c r="K357" s="23">
        <f>IF($B357="",0,$H357*Config!$B$15)</f>
        <v/>
      </c>
      <c r="L357" s="23">
        <f>IF($B357="",0,$D357*IFERROR(INDEX(Produtos!$C$5:$C$54,MATCH($B357,Produtos!$A$5:$A$54,0)),0))</f>
        <v/>
      </c>
      <c r="M357" s="23">
        <f>IF($B357="",0,$H357-$I357-$J357-$K357-$L357-$F357-$G357)</f>
        <v/>
      </c>
      <c r="N357" s="24">
        <f>IF(OR($B357="",$H357=0),0,$M357/$H357)</f>
        <v/>
      </c>
    </row>
    <row r="358">
      <c r="A358" s="21" t="n"/>
      <c r="B358" s="16" t="n"/>
      <c r="C358" s="16" t="n"/>
      <c r="D358" s="22" t="n"/>
      <c r="E358" s="20" t="n"/>
      <c r="F358" s="20" t="n"/>
      <c r="G358" s="20" t="n"/>
      <c r="H358" s="23">
        <f>IF($B358="",0,$D358*$E358)</f>
        <v/>
      </c>
      <c r="I358" s="23">
        <f>IF($B358="",0,IFERROR($H358*INDEX(Config!$B$6:$B$8,MATCH($C358,Config!$A$6:$A$8,0)),0))</f>
        <v/>
      </c>
      <c r="J358" s="23">
        <f>IF($B358="",0,IFERROR($D358*INDEX(Config!$C$6:$C$8,MATCH($C358,Config!$A$6:$A$8,0)),0)+IFERROR(IF(AND(INDEX(Config!$E$6:$E$8,MATCH($C358,Config!$A$6:$A$8,0))&gt;0,$E358&lt;INDEX(Config!$E$6:$E$8,MATCH($C358,Config!$A$6:$A$8,0))),$D358*INDEX(Config!$D$6:$D$8,MATCH($C358,Config!$A$6:$A$8,0)),0),0))</f>
        <v/>
      </c>
      <c r="K358" s="23">
        <f>IF($B358="",0,$H358*Config!$B$15)</f>
        <v/>
      </c>
      <c r="L358" s="23">
        <f>IF($B358="",0,$D358*IFERROR(INDEX(Produtos!$C$5:$C$54,MATCH($B358,Produtos!$A$5:$A$54,0)),0))</f>
        <v/>
      </c>
      <c r="M358" s="23">
        <f>IF($B358="",0,$H358-$I358-$J358-$K358-$L358-$F358-$G358)</f>
        <v/>
      </c>
      <c r="N358" s="24">
        <f>IF(OR($B358="",$H358=0),0,$M358/$H358)</f>
        <v/>
      </c>
    </row>
    <row r="359">
      <c r="A359" s="21" t="n"/>
      <c r="B359" s="16" t="n"/>
      <c r="C359" s="16" t="n"/>
      <c r="D359" s="22" t="n"/>
      <c r="E359" s="20" t="n"/>
      <c r="F359" s="20" t="n"/>
      <c r="G359" s="20" t="n"/>
      <c r="H359" s="23">
        <f>IF($B359="",0,$D359*$E359)</f>
        <v/>
      </c>
      <c r="I359" s="23">
        <f>IF($B359="",0,IFERROR($H359*INDEX(Config!$B$6:$B$8,MATCH($C359,Config!$A$6:$A$8,0)),0))</f>
        <v/>
      </c>
      <c r="J359" s="23">
        <f>IF($B359="",0,IFERROR($D359*INDEX(Config!$C$6:$C$8,MATCH($C359,Config!$A$6:$A$8,0)),0)+IFERROR(IF(AND(INDEX(Config!$E$6:$E$8,MATCH($C359,Config!$A$6:$A$8,0))&gt;0,$E359&lt;INDEX(Config!$E$6:$E$8,MATCH($C359,Config!$A$6:$A$8,0))),$D359*INDEX(Config!$D$6:$D$8,MATCH($C359,Config!$A$6:$A$8,0)),0),0))</f>
        <v/>
      </c>
      <c r="K359" s="23">
        <f>IF($B359="",0,$H359*Config!$B$15)</f>
        <v/>
      </c>
      <c r="L359" s="23">
        <f>IF($B359="",0,$D359*IFERROR(INDEX(Produtos!$C$5:$C$54,MATCH($B359,Produtos!$A$5:$A$54,0)),0))</f>
        <v/>
      </c>
      <c r="M359" s="23">
        <f>IF($B359="",0,$H359-$I359-$J359-$K359-$L359-$F359-$G359)</f>
        <v/>
      </c>
      <c r="N359" s="24">
        <f>IF(OR($B359="",$H359=0),0,$M359/$H359)</f>
        <v/>
      </c>
    </row>
    <row r="360">
      <c r="A360" s="21" t="n"/>
      <c r="B360" s="16" t="n"/>
      <c r="C360" s="16" t="n"/>
      <c r="D360" s="22" t="n"/>
      <c r="E360" s="20" t="n"/>
      <c r="F360" s="20" t="n"/>
      <c r="G360" s="20" t="n"/>
      <c r="H360" s="23">
        <f>IF($B360="",0,$D360*$E360)</f>
        <v/>
      </c>
      <c r="I360" s="23">
        <f>IF($B360="",0,IFERROR($H360*INDEX(Config!$B$6:$B$8,MATCH($C360,Config!$A$6:$A$8,0)),0))</f>
        <v/>
      </c>
      <c r="J360" s="23">
        <f>IF($B360="",0,IFERROR($D360*INDEX(Config!$C$6:$C$8,MATCH($C360,Config!$A$6:$A$8,0)),0)+IFERROR(IF(AND(INDEX(Config!$E$6:$E$8,MATCH($C360,Config!$A$6:$A$8,0))&gt;0,$E360&lt;INDEX(Config!$E$6:$E$8,MATCH($C360,Config!$A$6:$A$8,0))),$D360*INDEX(Config!$D$6:$D$8,MATCH($C360,Config!$A$6:$A$8,0)),0),0))</f>
        <v/>
      </c>
      <c r="K360" s="23">
        <f>IF($B360="",0,$H360*Config!$B$15)</f>
        <v/>
      </c>
      <c r="L360" s="23">
        <f>IF($B360="",0,$D360*IFERROR(INDEX(Produtos!$C$5:$C$54,MATCH($B360,Produtos!$A$5:$A$54,0)),0))</f>
        <v/>
      </c>
      <c r="M360" s="23">
        <f>IF($B360="",0,$H360-$I360-$J360-$K360-$L360-$F360-$G360)</f>
        <v/>
      </c>
      <c r="N360" s="24">
        <f>IF(OR($B360="",$H360=0),0,$M360/$H360)</f>
        <v/>
      </c>
    </row>
    <row r="361">
      <c r="A361" s="21" t="n"/>
      <c r="B361" s="16" t="n"/>
      <c r="C361" s="16" t="n"/>
      <c r="D361" s="22" t="n"/>
      <c r="E361" s="20" t="n"/>
      <c r="F361" s="20" t="n"/>
      <c r="G361" s="20" t="n"/>
      <c r="H361" s="23">
        <f>IF($B361="",0,$D361*$E361)</f>
        <v/>
      </c>
      <c r="I361" s="23">
        <f>IF($B361="",0,IFERROR($H361*INDEX(Config!$B$6:$B$8,MATCH($C361,Config!$A$6:$A$8,0)),0))</f>
        <v/>
      </c>
      <c r="J361" s="23">
        <f>IF($B361="",0,IFERROR($D361*INDEX(Config!$C$6:$C$8,MATCH($C361,Config!$A$6:$A$8,0)),0)+IFERROR(IF(AND(INDEX(Config!$E$6:$E$8,MATCH($C361,Config!$A$6:$A$8,0))&gt;0,$E361&lt;INDEX(Config!$E$6:$E$8,MATCH($C361,Config!$A$6:$A$8,0))),$D361*INDEX(Config!$D$6:$D$8,MATCH($C361,Config!$A$6:$A$8,0)),0),0))</f>
        <v/>
      </c>
      <c r="K361" s="23">
        <f>IF($B361="",0,$H361*Config!$B$15)</f>
        <v/>
      </c>
      <c r="L361" s="23">
        <f>IF($B361="",0,$D361*IFERROR(INDEX(Produtos!$C$5:$C$54,MATCH($B361,Produtos!$A$5:$A$54,0)),0))</f>
        <v/>
      </c>
      <c r="M361" s="23">
        <f>IF($B361="",0,$H361-$I361-$J361-$K361-$L361-$F361-$G361)</f>
        <v/>
      </c>
      <c r="N361" s="24">
        <f>IF(OR($B361="",$H361=0),0,$M361/$H361)</f>
        <v/>
      </c>
    </row>
    <row r="362">
      <c r="A362" s="21" t="n"/>
      <c r="B362" s="16" t="n"/>
      <c r="C362" s="16" t="n"/>
      <c r="D362" s="22" t="n"/>
      <c r="E362" s="20" t="n"/>
      <c r="F362" s="20" t="n"/>
      <c r="G362" s="20" t="n"/>
      <c r="H362" s="23">
        <f>IF($B362="",0,$D362*$E362)</f>
        <v/>
      </c>
      <c r="I362" s="23">
        <f>IF($B362="",0,IFERROR($H362*INDEX(Config!$B$6:$B$8,MATCH($C362,Config!$A$6:$A$8,0)),0))</f>
        <v/>
      </c>
      <c r="J362" s="23">
        <f>IF($B362="",0,IFERROR($D362*INDEX(Config!$C$6:$C$8,MATCH($C362,Config!$A$6:$A$8,0)),0)+IFERROR(IF(AND(INDEX(Config!$E$6:$E$8,MATCH($C362,Config!$A$6:$A$8,0))&gt;0,$E362&lt;INDEX(Config!$E$6:$E$8,MATCH($C362,Config!$A$6:$A$8,0))),$D362*INDEX(Config!$D$6:$D$8,MATCH($C362,Config!$A$6:$A$8,0)),0),0))</f>
        <v/>
      </c>
      <c r="K362" s="23">
        <f>IF($B362="",0,$H362*Config!$B$15)</f>
        <v/>
      </c>
      <c r="L362" s="23">
        <f>IF($B362="",0,$D362*IFERROR(INDEX(Produtos!$C$5:$C$54,MATCH($B362,Produtos!$A$5:$A$54,0)),0))</f>
        <v/>
      </c>
      <c r="M362" s="23">
        <f>IF($B362="",0,$H362-$I362-$J362-$K362-$L362-$F362-$G362)</f>
        <v/>
      </c>
      <c r="N362" s="24">
        <f>IF(OR($B362="",$H362=0),0,$M362/$H362)</f>
        <v/>
      </c>
    </row>
    <row r="363">
      <c r="A363" s="21" t="n"/>
      <c r="B363" s="16" t="n"/>
      <c r="C363" s="16" t="n"/>
      <c r="D363" s="22" t="n"/>
      <c r="E363" s="20" t="n"/>
      <c r="F363" s="20" t="n"/>
      <c r="G363" s="20" t="n"/>
      <c r="H363" s="23">
        <f>IF($B363="",0,$D363*$E363)</f>
        <v/>
      </c>
      <c r="I363" s="23">
        <f>IF($B363="",0,IFERROR($H363*INDEX(Config!$B$6:$B$8,MATCH($C363,Config!$A$6:$A$8,0)),0))</f>
        <v/>
      </c>
      <c r="J363" s="23">
        <f>IF($B363="",0,IFERROR($D363*INDEX(Config!$C$6:$C$8,MATCH($C363,Config!$A$6:$A$8,0)),0)+IFERROR(IF(AND(INDEX(Config!$E$6:$E$8,MATCH($C363,Config!$A$6:$A$8,0))&gt;0,$E363&lt;INDEX(Config!$E$6:$E$8,MATCH($C363,Config!$A$6:$A$8,0))),$D363*INDEX(Config!$D$6:$D$8,MATCH($C363,Config!$A$6:$A$8,0)),0),0))</f>
        <v/>
      </c>
      <c r="K363" s="23">
        <f>IF($B363="",0,$H363*Config!$B$15)</f>
        <v/>
      </c>
      <c r="L363" s="23">
        <f>IF($B363="",0,$D363*IFERROR(INDEX(Produtos!$C$5:$C$54,MATCH($B363,Produtos!$A$5:$A$54,0)),0))</f>
        <v/>
      </c>
      <c r="M363" s="23">
        <f>IF($B363="",0,$H363-$I363-$J363-$K363-$L363-$F363-$G363)</f>
        <v/>
      </c>
      <c r="N363" s="24">
        <f>IF(OR($B363="",$H363=0),0,$M363/$H363)</f>
        <v/>
      </c>
    </row>
    <row r="364">
      <c r="A364" s="21" t="n"/>
      <c r="B364" s="16" t="n"/>
      <c r="C364" s="16" t="n"/>
      <c r="D364" s="22" t="n"/>
      <c r="E364" s="20" t="n"/>
      <c r="F364" s="20" t="n"/>
      <c r="G364" s="20" t="n"/>
      <c r="H364" s="23">
        <f>IF($B364="",0,$D364*$E364)</f>
        <v/>
      </c>
      <c r="I364" s="23">
        <f>IF($B364="",0,IFERROR($H364*INDEX(Config!$B$6:$B$8,MATCH($C364,Config!$A$6:$A$8,0)),0))</f>
        <v/>
      </c>
      <c r="J364" s="23">
        <f>IF($B364="",0,IFERROR($D364*INDEX(Config!$C$6:$C$8,MATCH($C364,Config!$A$6:$A$8,0)),0)+IFERROR(IF(AND(INDEX(Config!$E$6:$E$8,MATCH($C364,Config!$A$6:$A$8,0))&gt;0,$E364&lt;INDEX(Config!$E$6:$E$8,MATCH($C364,Config!$A$6:$A$8,0))),$D364*INDEX(Config!$D$6:$D$8,MATCH($C364,Config!$A$6:$A$8,0)),0),0))</f>
        <v/>
      </c>
      <c r="K364" s="23">
        <f>IF($B364="",0,$H364*Config!$B$15)</f>
        <v/>
      </c>
      <c r="L364" s="23">
        <f>IF($B364="",0,$D364*IFERROR(INDEX(Produtos!$C$5:$C$54,MATCH($B364,Produtos!$A$5:$A$54,0)),0))</f>
        <v/>
      </c>
      <c r="M364" s="23">
        <f>IF($B364="",0,$H364-$I364-$J364-$K364-$L364-$F364-$G364)</f>
        <v/>
      </c>
      <c r="N364" s="24">
        <f>IF(OR($B364="",$H364=0),0,$M364/$H364)</f>
        <v/>
      </c>
    </row>
    <row r="365">
      <c r="A365" s="21" t="n"/>
      <c r="B365" s="16" t="n"/>
      <c r="C365" s="16" t="n"/>
      <c r="D365" s="22" t="n"/>
      <c r="E365" s="20" t="n"/>
      <c r="F365" s="20" t="n"/>
      <c r="G365" s="20" t="n"/>
      <c r="H365" s="23">
        <f>IF($B365="",0,$D365*$E365)</f>
        <v/>
      </c>
      <c r="I365" s="23">
        <f>IF($B365="",0,IFERROR($H365*INDEX(Config!$B$6:$B$8,MATCH($C365,Config!$A$6:$A$8,0)),0))</f>
        <v/>
      </c>
      <c r="J365" s="23">
        <f>IF($B365="",0,IFERROR($D365*INDEX(Config!$C$6:$C$8,MATCH($C365,Config!$A$6:$A$8,0)),0)+IFERROR(IF(AND(INDEX(Config!$E$6:$E$8,MATCH($C365,Config!$A$6:$A$8,0))&gt;0,$E365&lt;INDEX(Config!$E$6:$E$8,MATCH($C365,Config!$A$6:$A$8,0))),$D365*INDEX(Config!$D$6:$D$8,MATCH($C365,Config!$A$6:$A$8,0)),0),0))</f>
        <v/>
      </c>
      <c r="K365" s="23">
        <f>IF($B365="",0,$H365*Config!$B$15)</f>
        <v/>
      </c>
      <c r="L365" s="23">
        <f>IF($B365="",0,$D365*IFERROR(INDEX(Produtos!$C$5:$C$54,MATCH($B365,Produtos!$A$5:$A$54,0)),0))</f>
        <v/>
      </c>
      <c r="M365" s="23">
        <f>IF($B365="",0,$H365-$I365-$J365-$K365-$L365-$F365-$G365)</f>
        <v/>
      </c>
      <c r="N365" s="24">
        <f>IF(OR($B365="",$H365=0),0,$M365/$H365)</f>
        <v/>
      </c>
    </row>
    <row r="366">
      <c r="A366" s="21" t="n"/>
      <c r="B366" s="16" t="n"/>
      <c r="C366" s="16" t="n"/>
      <c r="D366" s="22" t="n"/>
      <c r="E366" s="20" t="n"/>
      <c r="F366" s="20" t="n"/>
      <c r="G366" s="20" t="n"/>
      <c r="H366" s="23">
        <f>IF($B366="",0,$D366*$E366)</f>
        <v/>
      </c>
      <c r="I366" s="23">
        <f>IF($B366="",0,IFERROR($H366*INDEX(Config!$B$6:$B$8,MATCH($C366,Config!$A$6:$A$8,0)),0))</f>
        <v/>
      </c>
      <c r="J366" s="23">
        <f>IF($B366="",0,IFERROR($D366*INDEX(Config!$C$6:$C$8,MATCH($C366,Config!$A$6:$A$8,0)),0)+IFERROR(IF(AND(INDEX(Config!$E$6:$E$8,MATCH($C366,Config!$A$6:$A$8,0))&gt;0,$E366&lt;INDEX(Config!$E$6:$E$8,MATCH($C366,Config!$A$6:$A$8,0))),$D366*INDEX(Config!$D$6:$D$8,MATCH($C366,Config!$A$6:$A$8,0)),0),0))</f>
        <v/>
      </c>
      <c r="K366" s="23">
        <f>IF($B366="",0,$H366*Config!$B$15)</f>
        <v/>
      </c>
      <c r="L366" s="23">
        <f>IF($B366="",0,$D366*IFERROR(INDEX(Produtos!$C$5:$C$54,MATCH($B366,Produtos!$A$5:$A$54,0)),0))</f>
        <v/>
      </c>
      <c r="M366" s="23">
        <f>IF($B366="",0,$H366-$I366-$J366-$K366-$L366-$F366-$G366)</f>
        <v/>
      </c>
      <c r="N366" s="24">
        <f>IF(OR($B366="",$H366=0),0,$M366/$H366)</f>
        <v/>
      </c>
    </row>
    <row r="367">
      <c r="A367" s="21" t="n"/>
      <c r="B367" s="16" t="n"/>
      <c r="C367" s="16" t="n"/>
      <c r="D367" s="22" t="n"/>
      <c r="E367" s="20" t="n"/>
      <c r="F367" s="20" t="n"/>
      <c r="G367" s="20" t="n"/>
      <c r="H367" s="23">
        <f>IF($B367="",0,$D367*$E367)</f>
        <v/>
      </c>
      <c r="I367" s="23">
        <f>IF($B367="",0,IFERROR($H367*INDEX(Config!$B$6:$B$8,MATCH($C367,Config!$A$6:$A$8,0)),0))</f>
        <v/>
      </c>
      <c r="J367" s="23">
        <f>IF($B367="",0,IFERROR($D367*INDEX(Config!$C$6:$C$8,MATCH($C367,Config!$A$6:$A$8,0)),0)+IFERROR(IF(AND(INDEX(Config!$E$6:$E$8,MATCH($C367,Config!$A$6:$A$8,0))&gt;0,$E367&lt;INDEX(Config!$E$6:$E$8,MATCH($C367,Config!$A$6:$A$8,0))),$D367*INDEX(Config!$D$6:$D$8,MATCH($C367,Config!$A$6:$A$8,0)),0),0))</f>
        <v/>
      </c>
      <c r="K367" s="23">
        <f>IF($B367="",0,$H367*Config!$B$15)</f>
        <v/>
      </c>
      <c r="L367" s="23">
        <f>IF($B367="",0,$D367*IFERROR(INDEX(Produtos!$C$5:$C$54,MATCH($B367,Produtos!$A$5:$A$54,0)),0))</f>
        <v/>
      </c>
      <c r="M367" s="23">
        <f>IF($B367="",0,$H367-$I367-$J367-$K367-$L367-$F367-$G367)</f>
        <v/>
      </c>
      <c r="N367" s="24">
        <f>IF(OR($B367="",$H367=0),0,$M367/$H367)</f>
        <v/>
      </c>
    </row>
    <row r="368">
      <c r="A368" s="21" t="n"/>
      <c r="B368" s="16" t="n"/>
      <c r="C368" s="16" t="n"/>
      <c r="D368" s="22" t="n"/>
      <c r="E368" s="20" t="n"/>
      <c r="F368" s="20" t="n"/>
      <c r="G368" s="20" t="n"/>
      <c r="H368" s="23">
        <f>IF($B368="",0,$D368*$E368)</f>
        <v/>
      </c>
      <c r="I368" s="23">
        <f>IF($B368="",0,IFERROR($H368*INDEX(Config!$B$6:$B$8,MATCH($C368,Config!$A$6:$A$8,0)),0))</f>
        <v/>
      </c>
      <c r="J368" s="23">
        <f>IF($B368="",0,IFERROR($D368*INDEX(Config!$C$6:$C$8,MATCH($C368,Config!$A$6:$A$8,0)),0)+IFERROR(IF(AND(INDEX(Config!$E$6:$E$8,MATCH($C368,Config!$A$6:$A$8,0))&gt;0,$E368&lt;INDEX(Config!$E$6:$E$8,MATCH($C368,Config!$A$6:$A$8,0))),$D368*INDEX(Config!$D$6:$D$8,MATCH($C368,Config!$A$6:$A$8,0)),0),0))</f>
        <v/>
      </c>
      <c r="K368" s="23">
        <f>IF($B368="",0,$H368*Config!$B$15)</f>
        <v/>
      </c>
      <c r="L368" s="23">
        <f>IF($B368="",0,$D368*IFERROR(INDEX(Produtos!$C$5:$C$54,MATCH($B368,Produtos!$A$5:$A$54,0)),0))</f>
        <v/>
      </c>
      <c r="M368" s="23">
        <f>IF($B368="",0,$H368-$I368-$J368-$K368-$L368-$F368-$G368)</f>
        <v/>
      </c>
      <c r="N368" s="24">
        <f>IF(OR($B368="",$H368=0),0,$M368/$H368)</f>
        <v/>
      </c>
    </row>
    <row r="369">
      <c r="A369" s="21" t="n"/>
      <c r="B369" s="16" t="n"/>
      <c r="C369" s="16" t="n"/>
      <c r="D369" s="22" t="n"/>
      <c r="E369" s="20" t="n"/>
      <c r="F369" s="20" t="n"/>
      <c r="G369" s="20" t="n"/>
      <c r="H369" s="23">
        <f>IF($B369="",0,$D369*$E369)</f>
        <v/>
      </c>
      <c r="I369" s="23">
        <f>IF($B369="",0,IFERROR($H369*INDEX(Config!$B$6:$B$8,MATCH($C369,Config!$A$6:$A$8,0)),0))</f>
        <v/>
      </c>
      <c r="J369" s="23">
        <f>IF($B369="",0,IFERROR($D369*INDEX(Config!$C$6:$C$8,MATCH($C369,Config!$A$6:$A$8,0)),0)+IFERROR(IF(AND(INDEX(Config!$E$6:$E$8,MATCH($C369,Config!$A$6:$A$8,0))&gt;0,$E369&lt;INDEX(Config!$E$6:$E$8,MATCH($C369,Config!$A$6:$A$8,0))),$D369*INDEX(Config!$D$6:$D$8,MATCH($C369,Config!$A$6:$A$8,0)),0),0))</f>
        <v/>
      </c>
      <c r="K369" s="23">
        <f>IF($B369="",0,$H369*Config!$B$15)</f>
        <v/>
      </c>
      <c r="L369" s="23">
        <f>IF($B369="",0,$D369*IFERROR(INDEX(Produtos!$C$5:$C$54,MATCH($B369,Produtos!$A$5:$A$54,0)),0))</f>
        <v/>
      </c>
      <c r="M369" s="23">
        <f>IF($B369="",0,$H369-$I369-$J369-$K369-$L369-$F369-$G369)</f>
        <v/>
      </c>
      <c r="N369" s="24">
        <f>IF(OR($B369="",$H369=0),0,$M369/$H369)</f>
        <v/>
      </c>
    </row>
    <row r="370">
      <c r="A370" s="21" t="n"/>
      <c r="B370" s="16" t="n"/>
      <c r="C370" s="16" t="n"/>
      <c r="D370" s="22" t="n"/>
      <c r="E370" s="20" t="n"/>
      <c r="F370" s="20" t="n"/>
      <c r="G370" s="20" t="n"/>
      <c r="H370" s="23">
        <f>IF($B370="",0,$D370*$E370)</f>
        <v/>
      </c>
      <c r="I370" s="23">
        <f>IF($B370="",0,IFERROR($H370*INDEX(Config!$B$6:$B$8,MATCH($C370,Config!$A$6:$A$8,0)),0))</f>
        <v/>
      </c>
      <c r="J370" s="23">
        <f>IF($B370="",0,IFERROR($D370*INDEX(Config!$C$6:$C$8,MATCH($C370,Config!$A$6:$A$8,0)),0)+IFERROR(IF(AND(INDEX(Config!$E$6:$E$8,MATCH($C370,Config!$A$6:$A$8,0))&gt;0,$E370&lt;INDEX(Config!$E$6:$E$8,MATCH($C370,Config!$A$6:$A$8,0))),$D370*INDEX(Config!$D$6:$D$8,MATCH($C370,Config!$A$6:$A$8,0)),0),0))</f>
        <v/>
      </c>
      <c r="K370" s="23">
        <f>IF($B370="",0,$H370*Config!$B$15)</f>
        <v/>
      </c>
      <c r="L370" s="23">
        <f>IF($B370="",0,$D370*IFERROR(INDEX(Produtos!$C$5:$C$54,MATCH($B370,Produtos!$A$5:$A$54,0)),0))</f>
        <v/>
      </c>
      <c r="M370" s="23">
        <f>IF($B370="",0,$H370-$I370-$J370-$K370-$L370-$F370-$G370)</f>
        <v/>
      </c>
      <c r="N370" s="24">
        <f>IF(OR($B370="",$H370=0),0,$M370/$H370)</f>
        <v/>
      </c>
    </row>
    <row r="371">
      <c r="A371" s="21" t="n"/>
      <c r="B371" s="16" t="n"/>
      <c r="C371" s="16" t="n"/>
      <c r="D371" s="22" t="n"/>
      <c r="E371" s="20" t="n"/>
      <c r="F371" s="20" t="n"/>
      <c r="G371" s="20" t="n"/>
      <c r="H371" s="23">
        <f>IF($B371="",0,$D371*$E371)</f>
        <v/>
      </c>
      <c r="I371" s="23">
        <f>IF($B371="",0,IFERROR($H371*INDEX(Config!$B$6:$B$8,MATCH($C371,Config!$A$6:$A$8,0)),0))</f>
        <v/>
      </c>
      <c r="J371" s="23">
        <f>IF($B371="",0,IFERROR($D371*INDEX(Config!$C$6:$C$8,MATCH($C371,Config!$A$6:$A$8,0)),0)+IFERROR(IF(AND(INDEX(Config!$E$6:$E$8,MATCH($C371,Config!$A$6:$A$8,0))&gt;0,$E371&lt;INDEX(Config!$E$6:$E$8,MATCH($C371,Config!$A$6:$A$8,0))),$D371*INDEX(Config!$D$6:$D$8,MATCH($C371,Config!$A$6:$A$8,0)),0),0))</f>
        <v/>
      </c>
      <c r="K371" s="23">
        <f>IF($B371="",0,$H371*Config!$B$15)</f>
        <v/>
      </c>
      <c r="L371" s="23">
        <f>IF($B371="",0,$D371*IFERROR(INDEX(Produtos!$C$5:$C$54,MATCH($B371,Produtos!$A$5:$A$54,0)),0))</f>
        <v/>
      </c>
      <c r="M371" s="23">
        <f>IF($B371="",0,$H371-$I371-$J371-$K371-$L371-$F371-$G371)</f>
        <v/>
      </c>
      <c r="N371" s="24">
        <f>IF(OR($B371="",$H371=0),0,$M371/$H371)</f>
        <v/>
      </c>
    </row>
    <row r="372">
      <c r="A372" s="21" t="n"/>
      <c r="B372" s="16" t="n"/>
      <c r="C372" s="16" t="n"/>
      <c r="D372" s="22" t="n"/>
      <c r="E372" s="20" t="n"/>
      <c r="F372" s="20" t="n"/>
      <c r="G372" s="20" t="n"/>
      <c r="H372" s="23">
        <f>IF($B372="",0,$D372*$E372)</f>
        <v/>
      </c>
      <c r="I372" s="23">
        <f>IF($B372="",0,IFERROR($H372*INDEX(Config!$B$6:$B$8,MATCH($C372,Config!$A$6:$A$8,0)),0))</f>
        <v/>
      </c>
      <c r="J372" s="23">
        <f>IF($B372="",0,IFERROR($D372*INDEX(Config!$C$6:$C$8,MATCH($C372,Config!$A$6:$A$8,0)),0)+IFERROR(IF(AND(INDEX(Config!$E$6:$E$8,MATCH($C372,Config!$A$6:$A$8,0))&gt;0,$E372&lt;INDEX(Config!$E$6:$E$8,MATCH($C372,Config!$A$6:$A$8,0))),$D372*INDEX(Config!$D$6:$D$8,MATCH($C372,Config!$A$6:$A$8,0)),0),0))</f>
        <v/>
      </c>
      <c r="K372" s="23">
        <f>IF($B372="",0,$H372*Config!$B$15)</f>
        <v/>
      </c>
      <c r="L372" s="23">
        <f>IF($B372="",0,$D372*IFERROR(INDEX(Produtos!$C$5:$C$54,MATCH($B372,Produtos!$A$5:$A$54,0)),0))</f>
        <v/>
      </c>
      <c r="M372" s="23">
        <f>IF($B372="",0,$H372-$I372-$J372-$K372-$L372-$F372-$G372)</f>
        <v/>
      </c>
      <c r="N372" s="24">
        <f>IF(OR($B372="",$H372=0),0,$M372/$H372)</f>
        <v/>
      </c>
    </row>
    <row r="373">
      <c r="A373" s="21" t="n"/>
      <c r="B373" s="16" t="n"/>
      <c r="C373" s="16" t="n"/>
      <c r="D373" s="22" t="n"/>
      <c r="E373" s="20" t="n"/>
      <c r="F373" s="20" t="n"/>
      <c r="G373" s="20" t="n"/>
      <c r="H373" s="23">
        <f>IF($B373="",0,$D373*$E373)</f>
        <v/>
      </c>
      <c r="I373" s="23">
        <f>IF($B373="",0,IFERROR($H373*INDEX(Config!$B$6:$B$8,MATCH($C373,Config!$A$6:$A$8,0)),0))</f>
        <v/>
      </c>
      <c r="J373" s="23">
        <f>IF($B373="",0,IFERROR($D373*INDEX(Config!$C$6:$C$8,MATCH($C373,Config!$A$6:$A$8,0)),0)+IFERROR(IF(AND(INDEX(Config!$E$6:$E$8,MATCH($C373,Config!$A$6:$A$8,0))&gt;0,$E373&lt;INDEX(Config!$E$6:$E$8,MATCH($C373,Config!$A$6:$A$8,0))),$D373*INDEX(Config!$D$6:$D$8,MATCH($C373,Config!$A$6:$A$8,0)),0),0))</f>
        <v/>
      </c>
      <c r="K373" s="23">
        <f>IF($B373="",0,$H373*Config!$B$15)</f>
        <v/>
      </c>
      <c r="L373" s="23">
        <f>IF($B373="",0,$D373*IFERROR(INDEX(Produtos!$C$5:$C$54,MATCH($B373,Produtos!$A$5:$A$54,0)),0))</f>
        <v/>
      </c>
      <c r="M373" s="23">
        <f>IF($B373="",0,$H373-$I373-$J373-$K373-$L373-$F373-$G373)</f>
        <v/>
      </c>
      <c r="N373" s="24">
        <f>IF(OR($B373="",$H373=0),0,$M373/$H373)</f>
        <v/>
      </c>
    </row>
    <row r="374">
      <c r="A374" s="21" t="n"/>
      <c r="B374" s="16" t="n"/>
      <c r="C374" s="16" t="n"/>
      <c r="D374" s="22" t="n"/>
      <c r="E374" s="20" t="n"/>
      <c r="F374" s="20" t="n"/>
      <c r="G374" s="20" t="n"/>
      <c r="H374" s="23">
        <f>IF($B374="",0,$D374*$E374)</f>
        <v/>
      </c>
      <c r="I374" s="23">
        <f>IF($B374="",0,IFERROR($H374*INDEX(Config!$B$6:$B$8,MATCH($C374,Config!$A$6:$A$8,0)),0))</f>
        <v/>
      </c>
      <c r="J374" s="23">
        <f>IF($B374="",0,IFERROR($D374*INDEX(Config!$C$6:$C$8,MATCH($C374,Config!$A$6:$A$8,0)),0)+IFERROR(IF(AND(INDEX(Config!$E$6:$E$8,MATCH($C374,Config!$A$6:$A$8,0))&gt;0,$E374&lt;INDEX(Config!$E$6:$E$8,MATCH($C374,Config!$A$6:$A$8,0))),$D374*INDEX(Config!$D$6:$D$8,MATCH($C374,Config!$A$6:$A$8,0)),0),0))</f>
        <v/>
      </c>
      <c r="K374" s="23">
        <f>IF($B374="",0,$H374*Config!$B$15)</f>
        <v/>
      </c>
      <c r="L374" s="23">
        <f>IF($B374="",0,$D374*IFERROR(INDEX(Produtos!$C$5:$C$54,MATCH($B374,Produtos!$A$5:$A$54,0)),0))</f>
        <v/>
      </c>
      <c r="M374" s="23">
        <f>IF($B374="",0,$H374-$I374-$J374-$K374-$L374-$F374-$G374)</f>
        <v/>
      </c>
      <c r="N374" s="24">
        <f>IF(OR($B374="",$H374=0),0,$M374/$H374)</f>
        <v/>
      </c>
    </row>
    <row r="375">
      <c r="A375" s="21" t="n"/>
      <c r="B375" s="16" t="n"/>
      <c r="C375" s="16" t="n"/>
      <c r="D375" s="22" t="n"/>
      <c r="E375" s="20" t="n"/>
      <c r="F375" s="20" t="n"/>
      <c r="G375" s="20" t="n"/>
      <c r="H375" s="23">
        <f>IF($B375="",0,$D375*$E375)</f>
        <v/>
      </c>
      <c r="I375" s="23">
        <f>IF($B375="",0,IFERROR($H375*INDEX(Config!$B$6:$B$8,MATCH($C375,Config!$A$6:$A$8,0)),0))</f>
        <v/>
      </c>
      <c r="J375" s="23">
        <f>IF($B375="",0,IFERROR($D375*INDEX(Config!$C$6:$C$8,MATCH($C375,Config!$A$6:$A$8,0)),0)+IFERROR(IF(AND(INDEX(Config!$E$6:$E$8,MATCH($C375,Config!$A$6:$A$8,0))&gt;0,$E375&lt;INDEX(Config!$E$6:$E$8,MATCH($C375,Config!$A$6:$A$8,0))),$D375*INDEX(Config!$D$6:$D$8,MATCH($C375,Config!$A$6:$A$8,0)),0),0))</f>
        <v/>
      </c>
      <c r="K375" s="23">
        <f>IF($B375="",0,$H375*Config!$B$15)</f>
        <v/>
      </c>
      <c r="L375" s="23">
        <f>IF($B375="",0,$D375*IFERROR(INDEX(Produtos!$C$5:$C$54,MATCH($B375,Produtos!$A$5:$A$54,0)),0))</f>
        <v/>
      </c>
      <c r="M375" s="23">
        <f>IF($B375="",0,$H375-$I375-$J375-$K375-$L375-$F375-$G375)</f>
        <v/>
      </c>
      <c r="N375" s="24">
        <f>IF(OR($B375="",$H375=0),0,$M375/$H375)</f>
        <v/>
      </c>
    </row>
    <row r="376">
      <c r="A376" s="21" t="n"/>
      <c r="B376" s="16" t="n"/>
      <c r="C376" s="16" t="n"/>
      <c r="D376" s="22" t="n"/>
      <c r="E376" s="20" t="n"/>
      <c r="F376" s="20" t="n"/>
      <c r="G376" s="20" t="n"/>
      <c r="H376" s="23">
        <f>IF($B376="",0,$D376*$E376)</f>
        <v/>
      </c>
      <c r="I376" s="23">
        <f>IF($B376="",0,IFERROR($H376*INDEX(Config!$B$6:$B$8,MATCH($C376,Config!$A$6:$A$8,0)),0))</f>
        <v/>
      </c>
      <c r="J376" s="23">
        <f>IF($B376="",0,IFERROR($D376*INDEX(Config!$C$6:$C$8,MATCH($C376,Config!$A$6:$A$8,0)),0)+IFERROR(IF(AND(INDEX(Config!$E$6:$E$8,MATCH($C376,Config!$A$6:$A$8,0))&gt;0,$E376&lt;INDEX(Config!$E$6:$E$8,MATCH($C376,Config!$A$6:$A$8,0))),$D376*INDEX(Config!$D$6:$D$8,MATCH($C376,Config!$A$6:$A$8,0)),0),0))</f>
        <v/>
      </c>
      <c r="K376" s="23">
        <f>IF($B376="",0,$H376*Config!$B$15)</f>
        <v/>
      </c>
      <c r="L376" s="23">
        <f>IF($B376="",0,$D376*IFERROR(INDEX(Produtos!$C$5:$C$54,MATCH($B376,Produtos!$A$5:$A$54,0)),0))</f>
        <v/>
      </c>
      <c r="M376" s="23">
        <f>IF($B376="",0,$H376-$I376-$J376-$K376-$L376-$F376-$G376)</f>
        <v/>
      </c>
      <c r="N376" s="24">
        <f>IF(OR($B376="",$H376=0),0,$M376/$H376)</f>
        <v/>
      </c>
    </row>
    <row r="377">
      <c r="A377" s="21" t="n"/>
      <c r="B377" s="16" t="n"/>
      <c r="C377" s="16" t="n"/>
      <c r="D377" s="22" t="n"/>
      <c r="E377" s="20" t="n"/>
      <c r="F377" s="20" t="n"/>
      <c r="G377" s="20" t="n"/>
      <c r="H377" s="23">
        <f>IF($B377="",0,$D377*$E377)</f>
        <v/>
      </c>
      <c r="I377" s="23">
        <f>IF($B377="",0,IFERROR($H377*INDEX(Config!$B$6:$B$8,MATCH($C377,Config!$A$6:$A$8,0)),0))</f>
        <v/>
      </c>
      <c r="J377" s="23">
        <f>IF($B377="",0,IFERROR($D377*INDEX(Config!$C$6:$C$8,MATCH($C377,Config!$A$6:$A$8,0)),0)+IFERROR(IF(AND(INDEX(Config!$E$6:$E$8,MATCH($C377,Config!$A$6:$A$8,0))&gt;0,$E377&lt;INDEX(Config!$E$6:$E$8,MATCH($C377,Config!$A$6:$A$8,0))),$D377*INDEX(Config!$D$6:$D$8,MATCH($C377,Config!$A$6:$A$8,0)),0),0))</f>
        <v/>
      </c>
      <c r="K377" s="23">
        <f>IF($B377="",0,$H377*Config!$B$15)</f>
        <v/>
      </c>
      <c r="L377" s="23">
        <f>IF($B377="",0,$D377*IFERROR(INDEX(Produtos!$C$5:$C$54,MATCH($B377,Produtos!$A$5:$A$54,0)),0))</f>
        <v/>
      </c>
      <c r="M377" s="23">
        <f>IF($B377="",0,$H377-$I377-$J377-$K377-$L377-$F377-$G377)</f>
        <v/>
      </c>
      <c r="N377" s="24">
        <f>IF(OR($B377="",$H377=0),0,$M377/$H377)</f>
        <v/>
      </c>
    </row>
    <row r="378">
      <c r="A378" s="21" t="n"/>
      <c r="B378" s="16" t="n"/>
      <c r="C378" s="16" t="n"/>
      <c r="D378" s="22" t="n"/>
      <c r="E378" s="20" t="n"/>
      <c r="F378" s="20" t="n"/>
      <c r="G378" s="20" t="n"/>
      <c r="H378" s="23">
        <f>IF($B378="",0,$D378*$E378)</f>
        <v/>
      </c>
      <c r="I378" s="23">
        <f>IF($B378="",0,IFERROR($H378*INDEX(Config!$B$6:$B$8,MATCH($C378,Config!$A$6:$A$8,0)),0))</f>
        <v/>
      </c>
      <c r="J378" s="23">
        <f>IF($B378="",0,IFERROR($D378*INDEX(Config!$C$6:$C$8,MATCH($C378,Config!$A$6:$A$8,0)),0)+IFERROR(IF(AND(INDEX(Config!$E$6:$E$8,MATCH($C378,Config!$A$6:$A$8,0))&gt;0,$E378&lt;INDEX(Config!$E$6:$E$8,MATCH($C378,Config!$A$6:$A$8,0))),$D378*INDEX(Config!$D$6:$D$8,MATCH($C378,Config!$A$6:$A$8,0)),0),0))</f>
        <v/>
      </c>
      <c r="K378" s="23">
        <f>IF($B378="",0,$H378*Config!$B$15)</f>
        <v/>
      </c>
      <c r="L378" s="23">
        <f>IF($B378="",0,$D378*IFERROR(INDEX(Produtos!$C$5:$C$54,MATCH($B378,Produtos!$A$5:$A$54,0)),0))</f>
        <v/>
      </c>
      <c r="M378" s="23">
        <f>IF($B378="",0,$H378-$I378-$J378-$K378-$L378-$F378-$G378)</f>
        <v/>
      </c>
      <c r="N378" s="24">
        <f>IF(OR($B378="",$H378=0),0,$M378/$H378)</f>
        <v/>
      </c>
    </row>
    <row r="379">
      <c r="A379" s="21" t="n"/>
      <c r="B379" s="16" t="n"/>
      <c r="C379" s="16" t="n"/>
      <c r="D379" s="22" t="n"/>
      <c r="E379" s="20" t="n"/>
      <c r="F379" s="20" t="n"/>
      <c r="G379" s="20" t="n"/>
      <c r="H379" s="23">
        <f>IF($B379="",0,$D379*$E379)</f>
        <v/>
      </c>
      <c r="I379" s="23">
        <f>IF($B379="",0,IFERROR($H379*INDEX(Config!$B$6:$B$8,MATCH($C379,Config!$A$6:$A$8,0)),0))</f>
        <v/>
      </c>
      <c r="J379" s="23">
        <f>IF($B379="",0,IFERROR($D379*INDEX(Config!$C$6:$C$8,MATCH($C379,Config!$A$6:$A$8,0)),0)+IFERROR(IF(AND(INDEX(Config!$E$6:$E$8,MATCH($C379,Config!$A$6:$A$8,0))&gt;0,$E379&lt;INDEX(Config!$E$6:$E$8,MATCH($C379,Config!$A$6:$A$8,0))),$D379*INDEX(Config!$D$6:$D$8,MATCH($C379,Config!$A$6:$A$8,0)),0),0))</f>
        <v/>
      </c>
      <c r="K379" s="23">
        <f>IF($B379="",0,$H379*Config!$B$15)</f>
        <v/>
      </c>
      <c r="L379" s="23">
        <f>IF($B379="",0,$D379*IFERROR(INDEX(Produtos!$C$5:$C$54,MATCH($B379,Produtos!$A$5:$A$54,0)),0))</f>
        <v/>
      </c>
      <c r="M379" s="23">
        <f>IF($B379="",0,$H379-$I379-$J379-$K379-$L379-$F379-$G379)</f>
        <v/>
      </c>
      <c r="N379" s="24">
        <f>IF(OR($B379="",$H379=0),0,$M379/$H379)</f>
        <v/>
      </c>
    </row>
    <row r="380">
      <c r="A380" s="21" t="n"/>
      <c r="B380" s="16" t="n"/>
      <c r="C380" s="16" t="n"/>
      <c r="D380" s="22" t="n"/>
      <c r="E380" s="20" t="n"/>
      <c r="F380" s="20" t="n"/>
      <c r="G380" s="20" t="n"/>
      <c r="H380" s="23">
        <f>IF($B380="",0,$D380*$E380)</f>
        <v/>
      </c>
      <c r="I380" s="23">
        <f>IF($B380="",0,IFERROR($H380*INDEX(Config!$B$6:$B$8,MATCH($C380,Config!$A$6:$A$8,0)),0))</f>
        <v/>
      </c>
      <c r="J380" s="23">
        <f>IF($B380="",0,IFERROR($D380*INDEX(Config!$C$6:$C$8,MATCH($C380,Config!$A$6:$A$8,0)),0)+IFERROR(IF(AND(INDEX(Config!$E$6:$E$8,MATCH($C380,Config!$A$6:$A$8,0))&gt;0,$E380&lt;INDEX(Config!$E$6:$E$8,MATCH($C380,Config!$A$6:$A$8,0))),$D380*INDEX(Config!$D$6:$D$8,MATCH($C380,Config!$A$6:$A$8,0)),0),0))</f>
        <v/>
      </c>
      <c r="K380" s="23">
        <f>IF($B380="",0,$H380*Config!$B$15)</f>
        <v/>
      </c>
      <c r="L380" s="23">
        <f>IF($B380="",0,$D380*IFERROR(INDEX(Produtos!$C$5:$C$54,MATCH($B380,Produtos!$A$5:$A$54,0)),0))</f>
        <v/>
      </c>
      <c r="M380" s="23">
        <f>IF($B380="",0,$H380-$I380-$J380-$K380-$L380-$F380-$G380)</f>
        <v/>
      </c>
      <c r="N380" s="24">
        <f>IF(OR($B380="",$H380=0),0,$M380/$H380)</f>
        <v/>
      </c>
    </row>
    <row r="381">
      <c r="A381" s="21" t="n"/>
      <c r="B381" s="16" t="n"/>
      <c r="C381" s="16" t="n"/>
      <c r="D381" s="22" t="n"/>
      <c r="E381" s="20" t="n"/>
      <c r="F381" s="20" t="n"/>
      <c r="G381" s="20" t="n"/>
      <c r="H381" s="23">
        <f>IF($B381="",0,$D381*$E381)</f>
        <v/>
      </c>
      <c r="I381" s="23">
        <f>IF($B381="",0,IFERROR($H381*INDEX(Config!$B$6:$B$8,MATCH($C381,Config!$A$6:$A$8,0)),0))</f>
        <v/>
      </c>
      <c r="J381" s="23">
        <f>IF($B381="",0,IFERROR($D381*INDEX(Config!$C$6:$C$8,MATCH($C381,Config!$A$6:$A$8,0)),0)+IFERROR(IF(AND(INDEX(Config!$E$6:$E$8,MATCH($C381,Config!$A$6:$A$8,0))&gt;0,$E381&lt;INDEX(Config!$E$6:$E$8,MATCH($C381,Config!$A$6:$A$8,0))),$D381*INDEX(Config!$D$6:$D$8,MATCH($C381,Config!$A$6:$A$8,0)),0),0))</f>
        <v/>
      </c>
      <c r="K381" s="23">
        <f>IF($B381="",0,$H381*Config!$B$15)</f>
        <v/>
      </c>
      <c r="L381" s="23">
        <f>IF($B381="",0,$D381*IFERROR(INDEX(Produtos!$C$5:$C$54,MATCH($B381,Produtos!$A$5:$A$54,0)),0))</f>
        <v/>
      </c>
      <c r="M381" s="23">
        <f>IF($B381="",0,$H381-$I381-$J381-$K381-$L381-$F381-$G381)</f>
        <v/>
      </c>
      <c r="N381" s="24">
        <f>IF(OR($B381="",$H381=0),0,$M381/$H381)</f>
        <v/>
      </c>
    </row>
    <row r="382">
      <c r="A382" s="21" t="n"/>
      <c r="B382" s="16" t="n"/>
      <c r="C382" s="16" t="n"/>
      <c r="D382" s="22" t="n"/>
      <c r="E382" s="20" t="n"/>
      <c r="F382" s="20" t="n"/>
      <c r="G382" s="20" t="n"/>
      <c r="H382" s="23">
        <f>IF($B382="",0,$D382*$E382)</f>
        <v/>
      </c>
      <c r="I382" s="23">
        <f>IF($B382="",0,IFERROR($H382*INDEX(Config!$B$6:$B$8,MATCH($C382,Config!$A$6:$A$8,0)),0))</f>
        <v/>
      </c>
      <c r="J382" s="23">
        <f>IF($B382="",0,IFERROR($D382*INDEX(Config!$C$6:$C$8,MATCH($C382,Config!$A$6:$A$8,0)),0)+IFERROR(IF(AND(INDEX(Config!$E$6:$E$8,MATCH($C382,Config!$A$6:$A$8,0))&gt;0,$E382&lt;INDEX(Config!$E$6:$E$8,MATCH($C382,Config!$A$6:$A$8,0))),$D382*INDEX(Config!$D$6:$D$8,MATCH($C382,Config!$A$6:$A$8,0)),0),0))</f>
        <v/>
      </c>
      <c r="K382" s="23">
        <f>IF($B382="",0,$H382*Config!$B$15)</f>
        <v/>
      </c>
      <c r="L382" s="23">
        <f>IF($B382="",0,$D382*IFERROR(INDEX(Produtos!$C$5:$C$54,MATCH($B382,Produtos!$A$5:$A$54,0)),0))</f>
        <v/>
      </c>
      <c r="M382" s="23">
        <f>IF($B382="",0,$H382-$I382-$J382-$K382-$L382-$F382-$G382)</f>
        <v/>
      </c>
      <c r="N382" s="24">
        <f>IF(OR($B382="",$H382=0),0,$M382/$H382)</f>
        <v/>
      </c>
    </row>
    <row r="383">
      <c r="A383" s="21" t="n"/>
      <c r="B383" s="16" t="n"/>
      <c r="C383" s="16" t="n"/>
      <c r="D383" s="22" t="n"/>
      <c r="E383" s="20" t="n"/>
      <c r="F383" s="20" t="n"/>
      <c r="G383" s="20" t="n"/>
      <c r="H383" s="23">
        <f>IF($B383="",0,$D383*$E383)</f>
        <v/>
      </c>
      <c r="I383" s="23">
        <f>IF($B383="",0,IFERROR($H383*INDEX(Config!$B$6:$B$8,MATCH($C383,Config!$A$6:$A$8,0)),0))</f>
        <v/>
      </c>
      <c r="J383" s="23">
        <f>IF($B383="",0,IFERROR($D383*INDEX(Config!$C$6:$C$8,MATCH($C383,Config!$A$6:$A$8,0)),0)+IFERROR(IF(AND(INDEX(Config!$E$6:$E$8,MATCH($C383,Config!$A$6:$A$8,0))&gt;0,$E383&lt;INDEX(Config!$E$6:$E$8,MATCH($C383,Config!$A$6:$A$8,0))),$D383*INDEX(Config!$D$6:$D$8,MATCH($C383,Config!$A$6:$A$8,0)),0),0))</f>
        <v/>
      </c>
      <c r="K383" s="23">
        <f>IF($B383="",0,$H383*Config!$B$15)</f>
        <v/>
      </c>
      <c r="L383" s="23">
        <f>IF($B383="",0,$D383*IFERROR(INDEX(Produtos!$C$5:$C$54,MATCH($B383,Produtos!$A$5:$A$54,0)),0))</f>
        <v/>
      </c>
      <c r="M383" s="23">
        <f>IF($B383="",0,$H383-$I383-$J383-$K383-$L383-$F383-$G383)</f>
        <v/>
      </c>
      <c r="N383" s="24">
        <f>IF(OR($B383="",$H383=0),0,$M383/$H383)</f>
        <v/>
      </c>
    </row>
    <row r="384">
      <c r="A384" s="21" t="n"/>
      <c r="B384" s="16" t="n"/>
      <c r="C384" s="16" t="n"/>
      <c r="D384" s="22" t="n"/>
      <c r="E384" s="20" t="n"/>
      <c r="F384" s="20" t="n"/>
      <c r="G384" s="20" t="n"/>
      <c r="H384" s="23">
        <f>IF($B384="",0,$D384*$E384)</f>
        <v/>
      </c>
      <c r="I384" s="23">
        <f>IF($B384="",0,IFERROR($H384*INDEX(Config!$B$6:$B$8,MATCH($C384,Config!$A$6:$A$8,0)),0))</f>
        <v/>
      </c>
      <c r="J384" s="23">
        <f>IF($B384="",0,IFERROR($D384*INDEX(Config!$C$6:$C$8,MATCH($C384,Config!$A$6:$A$8,0)),0)+IFERROR(IF(AND(INDEX(Config!$E$6:$E$8,MATCH($C384,Config!$A$6:$A$8,0))&gt;0,$E384&lt;INDEX(Config!$E$6:$E$8,MATCH($C384,Config!$A$6:$A$8,0))),$D384*INDEX(Config!$D$6:$D$8,MATCH($C384,Config!$A$6:$A$8,0)),0),0))</f>
        <v/>
      </c>
      <c r="K384" s="23">
        <f>IF($B384="",0,$H384*Config!$B$15)</f>
        <v/>
      </c>
      <c r="L384" s="23">
        <f>IF($B384="",0,$D384*IFERROR(INDEX(Produtos!$C$5:$C$54,MATCH($B384,Produtos!$A$5:$A$54,0)),0))</f>
        <v/>
      </c>
      <c r="M384" s="23">
        <f>IF($B384="",0,$H384-$I384-$J384-$K384-$L384-$F384-$G384)</f>
        <v/>
      </c>
      <c r="N384" s="24">
        <f>IF(OR($B384="",$H384=0),0,$M384/$H384)</f>
        <v/>
      </c>
    </row>
    <row r="385">
      <c r="A385" s="21" t="n"/>
      <c r="B385" s="16" t="n"/>
      <c r="C385" s="16" t="n"/>
      <c r="D385" s="22" t="n"/>
      <c r="E385" s="20" t="n"/>
      <c r="F385" s="20" t="n"/>
      <c r="G385" s="20" t="n"/>
      <c r="H385" s="23">
        <f>IF($B385="",0,$D385*$E385)</f>
        <v/>
      </c>
      <c r="I385" s="23">
        <f>IF($B385="",0,IFERROR($H385*INDEX(Config!$B$6:$B$8,MATCH($C385,Config!$A$6:$A$8,0)),0))</f>
        <v/>
      </c>
      <c r="J385" s="23">
        <f>IF($B385="",0,IFERROR($D385*INDEX(Config!$C$6:$C$8,MATCH($C385,Config!$A$6:$A$8,0)),0)+IFERROR(IF(AND(INDEX(Config!$E$6:$E$8,MATCH($C385,Config!$A$6:$A$8,0))&gt;0,$E385&lt;INDEX(Config!$E$6:$E$8,MATCH($C385,Config!$A$6:$A$8,0))),$D385*INDEX(Config!$D$6:$D$8,MATCH($C385,Config!$A$6:$A$8,0)),0),0))</f>
        <v/>
      </c>
      <c r="K385" s="23">
        <f>IF($B385="",0,$H385*Config!$B$15)</f>
        <v/>
      </c>
      <c r="L385" s="23">
        <f>IF($B385="",0,$D385*IFERROR(INDEX(Produtos!$C$5:$C$54,MATCH($B385,Produtos!$A$5:$A$54,0)),0))</f>
        <v/>
      </c>
      <c r="M385" s="23">
        <f>IF($B385="",0,$H385-$I385-$J385-$K385-$L385-$F385-$G385)</f>
        <v/>
      </c>
      <c r="N385" s="24">
        <f>IF(OR($B385="",$H385=0),0,$M385/$H385)</f>
        <v/>
      </c>
    </row>
    <row r="386">
      <c r="A386" s="21" t="n"/>
      <c r="B386" s="16" t="n"/>
      <c r="C386" s="16" t="n"/>
      <c r="D386" s="22" t="n"/>
      <c r="E386" s="20" t="n"/>
      <c r="F386" s="20" t="n"/>
      <c r="G386" s="20" t="n"/>
      <c r="H386" s="23">
        <f>IF($B386="",0,$D386*$E386)</f>
        <v/>
      </c>
      <c r="I386" s="23">
        <f>IF($B386="",0,IFERROR($H386*INDEX(Config!$B$6:$B$8,MATCH($C386,Config!$A$6:$A$8,0)),0))</f>
        <v/>
      </c>
      <c r="J386" s="23">
        <f>IF($B386="",0,IFERROR($D386*INDEX(Config!$C$6:$C$8,MATCH($C386,Config!$A$6:$A$8,0)),0)+IFERROR(IF(AND(INDEX(Config!$E$6:$E$8,MATCH($C386,Config!$A$6:$A$8,0))&gt;0,$E386&lt;INDEX(Config!$E$6:$E$8,MATCH($C386,Config!$A$6:$A$8,0))),$D386*INDEX(Config!$D$6:$D$8,MATCH($C386,Config!$A$6:$A$8,0)),0),0))</f>
        <v/>
      </c>
      <c r="K386" s="23">
        <f>IF($B386="",0,$H386*Config!$B$15)</f>
        <v/>
      </c>
      <c r="L386" s="23">
        <f>IF($B386="",0,$D386*IFERROR(INDEX(Produtos!$C$5:$C$54,MATCH($B386,Produtos!$A$5:$A$54,0)),0))</f>
        <v/>
      </c>
      <c r="M386" s="23">
        <f>IF($B386="",0,$H386-$I386-$J386-$K386-$L386-$F386-$G386)</f>
        <v/>
      </c>
      <c r="N386" s="24">
        <f>IF(OR($B386="",$H386=0),0,$M386/$H386)</f>
        <v/>
      </c>
    </row>
    <row r="387">
      <c r="A387" s="21" t="n"/>
      <c r="B387" s="16" t="n"/>
      <c r="C387" s="16" t="n"/>
      <c r="D387" s="22" t="n"/>
      <c r="E387" s="20" t="n"/>
      <c r="F387" s="20" t="n"/>
      <c r="G387" s="20" t="n"/>
      <c r="H387" s="23">
        <f>IF($B387="",0,$D387*$E387)</f>
        <v/>
      </c>
      <c r="I387" s="23">
        <f>IF($B387="",0,IFERROR($H387*INDEX(Config!$B$6:$B$8,MATCH($C387,Config!$A$6:$A$8,0)),0))</f>
        <v/>
      </c>
      <c r="J387" s="23">
        <f>IF($B387="",0,IFERROR($D387*INDEX(Config!$C$6:$C$8,MATCH($C387,Config!$A$6:$A$8,0)),0)+IFERROR(IF(AND(INDEX(Config!$E$6:$E$8,MATCH($C387,Config!$A$6:$A$8,0))&gt;0,$E387&lt;INDEX(Config!$E$6:$E$8,MATCH($C387,Config!$A$6:$A$8,0))),$D387*INDEX(Config!$D$6:$D$8,MATCH($C387,Config!$A$6:$A$8,0)),0),0))</f>
        <v/>
      </c>
      <c r="K387" s="23">
        <f>IF($B387="",0,$H387*Config!$B$15)</f>
        <v/>
      </c>
      <c r="L387" s="23">
        <f>IF($B387="",0,$D387*IFERROR(INDEX(Produtos!$C$5:$C$54,MATCH($B387,Produtos!$A$5:$A$54,0)),0))</f>
        <v/>
      </c>
      <c r="M387" s="23">
        <f>IF($B387="",0,$H387-$I387-$J387-$K387-$L387-$F387-$G387)</f>
        <v/>
      </c>
      <c r="N387" s="24">
        <f>IF(OR($B387="",$H387=0),0,$M387/$H387)</f>
        <v/>
      </c>
    </row>
    <row r="388">
      <c r="A388" s="21" t="n"/>
      <c r="B388" s="16" t="n"/>
      <c r="C388" s="16" t="n"/>
      <c r="D388" s="22" t="n"/>
      <c r="E388" s="20" t="n"/>
      <c r="F388" s="20" t="n"/>
      <c r="G388" s="20" t="n"/>
      <c r="H388" s="23">
        <f>IF($B388="",0,$D388*$E388)</f>
        <v/>
      </c>
      <c r="I388" s="23">
        <f>IF($B388="",0,IFERROR($H388*INDEX(Config!$B$6:$B$8,MATCH($C388,Config!$A$6:$A$8,0)),0))</f>
        <v/>
      </c>
      <c r="J388" s="23">
        <f>IF($B388="",0,IFERROR($D388*INDEX(Config!$C$6:$C$8,MATCH($C388,Config!$A$6:$A$8,0)),0)+IFERROR(IF(AND(INDEX(Config!$E$6:$E$8,MATCH($C388,Config!$A$6:$A$8,0))&gt;0,$E388&lt;INDEX(Config!$E$6:$E$8,MATCH($C388,Config!$A$6:$A$8,0))),$D388*INDEX(Config!$D$6:$D$8,MATCH($C388,Config!$A$6:$A$8,0)),0),0))</f>
        <v/>
      </c>
      <c r="K388" s="23">
        <f>IF($B388="",0,$H388*Config!$B$15)</f>
        <v/>
      </c>
      <c r="L388" s="23">
        <f>IF($B388="",0,$D388*IFERROR(INDEX(Produtos!$C$5:$C$54,MATCH($B388,Produtos!$A$5:$A$54,0)),0))</f>
        <v/>
      </c>
      <c r="M388" s="23">
        <f>IF($B388="",0,$H388-$I388-$J388-$K388-$L388-$F388-$G388)</f>
        <v/>
      </c>
      <c r="N388" s="24">
        <f>IF(OR($B388="",$H388=0),0,$M388/$H388)</f>
        <v/>
      </c>
    </row>
    <row r="389">
      <c r="A389" s="21" t="n"/>
      <c r="B389" s="16" t="n"/>
      <c r="C389" s="16" t="n"/>
      <c r="D389" s="22" t="n"/>
      <c r="E389" s="20" t="n"/>
      <c r="F389" s="20" t="n"/>
      <c r="G389" s="20" t="n"/>
      <c r="H389" s="23">
        <f>IF($B389="",0,$D389*$E389)</f>
        <v/>
      </c>
      <c r="I389" s="23">
        <f>IF($B389="",0,IFERROR($H389*INDEX(Config!$B$6:$B$8,MATCH($C389,Config!$A$6:$A$8,0)),0))</f>
        <v/>
      </c>
      <c r="J389" s="23">
        <f>IF($B389="",0,IFERROR($D389*INDEX(Config!$C$6:$C$8,MATCH($C389,Config!$A$6:$A$8,0)),0)+IFERROR(IF(AND(INDEX(Config!$E$6:$E$8,MATCH($C389,Config!$A$6:$A$8,0))&gt;0,$E389&lt;INDEX(Config!$E$6:$E$8,MATCH($C389,Config!$A$6:$A$8,0))),$D389*INDEX(Config!$D$6:$D$8,MATCH($C389,Config!$A$6:$A$8,0)),0),0))</f>
        <v/>
      </c>
      <c r="K389" s="23">
        <f>IF($B389="",0,$H389*Config!$B$15)</f>
        <v/>
      </c>
      <c r="L389" s="23">
        <f>IF($B389="",0,$D389*IFERROR(INDEX(Produtos!$C$5:$C$54,MATCH($B389,Produtos!$A$5:$A$54,0)),0))</f>
        <v/>
      </c>
      <c r="M389" s="23">
        <f>IF($B389="",0,$H389-$I389-$J389-$K389-$L389-$F389-$G389)</f>
        <v/>
      </c>
      <c r="N389" s="24">
        <f>IF(OR($B389="",$H389=0),0,$M389/$H389)</f>
        <v/>
      </c>
    </row>
    <row r="390">
      <c r="A390" s="21" t="n"/>
      <c r="B390" s="16" t="n"/>
      <c r="C390" s="16" t="n"/>
      <c r="D390" s="22" t="n"/>
      <c r="E390" s="20" t="n"/>
      <c r="F390" s="20" t="n"/>
      <c r="G390" s="20" t="n"/>
      <c r="H390" s="23">
        <f>IF($B390="",0,$D390*$E390)</f>
        <v/>
      </c>
      <c r="I390" s="23">
        <f>IF($B390="",0,IFERROR($H390*INDEX(Config!$B$6:$B$8,MATCH($C390,Config!$A$6:$A$8,0)),0))</f>
        <v/>
      </c>
      <c r="J390" s="23">
        <f>IF($B390="",0,IFERROR($D390*INDEX(Config!$C$6:$C$8,MATCH($C390,Config!$A$6:$A$8,0)),0)+IFERROR(IF(AND(INDEX(Config!$E$6:$E$8,MATCH($C390,Config!$A$6:$A$8,0))&gt;0,$E390&lt;INDEX(Config!$E$6:$E$8,MATCH($C390,Config!$A$6:$A$8,0))),$D390*INDEX(Config!$D$6:$D$8,MATCH($C390,Config!$A$6:$A$8,0)),0),0))</f>
        <v/>
      </c>
      <c r="K390" s="23">
        <f>IF($B390="",0,$H390*Config!$B$15)</f>
        <v/>
      </c>
      <c r="L390" s="23">
        <f>IF($B390="",0,$D390*IFERROR(INDEX(Produtos!$C$5:$C$54,MATCH($B390,Produtos!$A$5:$A$54,0)),0))</f>
        <v/>
      </c>
      <c r="M390" s="23">
        <f>IF($B390="",0,$H390-$I390-$J390-$K390-$L390-$F390-$G390)</f>
        <v/>
      </c>
      <c r="N390" s="24">
        <f>IF(OR($B390="",$H390=0),0,$M390/$H390)</f>
        <v/>
      </c>
    </row>
    <row r="391">
      <c r="A391" s="21" t="n"/>
      <c r="B391" s="16" t="n"/>
      <c r="C391" s="16" t="n"/>
      <c r="D391" s="22" t="n"/>
      <c r="E391" s="20" t="n"/>
      <c r="F391" s="20" t="n"/>
      <c r="G391" s="20" t="n"/>
      <c r="H391" s="23">
        <f>IF($B391="",0,$D391*$E391)</f>
        <v/>
      </c>
      <c r="I391" s="23">
        <f>IF($B391="",0,IFERROR($H391*INDEX(Config!$B$6:$B$8,MATCH($C391,Config!$A$6:$A$8,0)),0))</f>
        <v/>
      </c>
      <c r="J391" s="23">
        <f>IF($B391="",0,IFERROR($D391*INDEX(Config!$C$6:$C$8,MATCH($C391,Config!$A$6:$A$8,0)),0)+IFERROR(IF(AND(INDEX(Config!$E$6:$E$8,MATCH($C391,Config!$A$6:$A$8,0))&gt;0,$E391&lt;INDEX(Config!$E$6:$E$8,MATCH($C391,Config!$A$6:$A$8,0))),$D391*INDEX(Config!$D$6:$D$8,MATCH($C391,Config!$A$6:$A$8,0)),0),0))</f>
        <v/>
      </c>
      <c r="K391" s="23">
        <f>IF($B391="",0,$H391*Config!$B$15)</f>
        <v/>
      </c>
      <c r="L391" s="23">
        <f>IF($B391="",0,$D391*IFERROR(INDEX(Produtos!$C$5:$C$54,MATCH($B391,Produtos!$A$5:$A$54,0)),0))</f>
        <v/>
      </c>
      <c r="M391" s="23">
        <f>IF($B391="",0,$H391-$I391-$J391-$K391-$L391-$F391-$G391)</f>
        <v/>
      </c>
      <c r="N391" s="24">
        <f>IF(OR($B391="",$H391=0),0,$M391/$H391)</f>
        <v/>
      </c>
    </row>
    <row r="392">
      <c r="A392" s="21" t="n"/>
      <c r="B392" s="16" t="n"/>
      <c r="C392" s="16" t="n"/>
      <c r="D392" s="22" t="n"/>
      <c r="E392" s="20" t="n"/>
      <c r="F392" s="20" t="n"/>
      <c r="G392" s="20" t="n"/>
      <c r="H392" s="23">
        <f>IF($B392="",0,$D392*$E392)</f>
        <v/>
      </c>
      <c r="I392" s="23">
        <f>IF($B392="",0,IFERROR($H392*INDEX(Config!$B$6:$B$8,MATCH($C392,Config!$A$6:$A$8,0)),0))</f>
        <v/>
      </c>
      <c r="J392" s="23">
        <f>IF($B392="",0,IFERROR($D392*INDEX(Config!$C$6:$C$8,MATCH($C392,Config!$A$6:$A$8,0)),0)+IFERROR(IF(AND(INDEX(Config!$E$6:$E$8,MATCH($C392,Config!$A$6:$A$8,0))&gt;0,$E392&lt;INDEX(Config!$E$6:$E$8,MATCH($C392,Config!$A$6:$A$8,0))),$D392*INDEX(Config!$D$6:$D$8,MATCH($C392,Config!$A$6:$A$8,0)),0),0))</f>
        <v/>
      </c>
      <c r="K392" s="23">
        <f>IF($B392="",0,$H392*Config!$B$15)</f>
        <v/>
      </c>
      <c r="L392" s="23">
        <f>IF($B392="",0,$D392*IFERROR(INDEX(Produtos!$C$5:$C$54,MATCH($B392,Produtos!$A$5:$A$54,0)),0))</f>
        <v/>
      </c>
      <c r="M392" s="23">
        <f>IF($B392="",0,$H392-$I392-$J392-$K392-$L392-$F392-$G392)</f>
        <v/>
      </c>
      <c r="N392" s="24">
        <f>IF(OR($B392="",$H392=0),0,$M392/$H392)</f>
        <v/>
      </c>
    </row>
    <row r="393">
      <c r="A393" s="21" t="n"/>
      <c r="B393" s="16" t="n"/>
      <c r="C393" s="16" t="n"/>
      <c r="D393" s="22" t="n"/>
      <c r="E393" s="20" t="n"/>
      <c r="F393" s="20" t="n"/>
      <c r="G393" s="20" t="n"/>
      <c r="H393" s="23">
        <f>IF($B393="",0,$D393*$E393)</f>
        <v/>
      </c>
      <c r="I393" s="23">
        <f>IF($B393="",0,IFERROR($H393*INDEX(Config!$B$6:$B$8,MATCH($C393,Config!$A$6:$A$8,0)),0))</f>
        <v/>
      </c>
      <c r="J393" s="23">
        <f>IF($B393="",0,IFERROR($D393*INDEX(Config!$C$6:$C$8,MATCH($C393,Config!$A$6:$A$8,0)),0)+IFERROR(IF(AND(INDEX(Config!$E$6:$E$8,MATCH($C393,Config!$A$6:$A$8,0))&gt;0,$E393&lt;INDEX(Config!$E$6:$E$8,MATCH($C393,Config!$A$6:$A$8,0))),$D393*INDEX(Config!$D$6:$D$8,MATCH($C393,Config!$A$6:$A$8,0)),0),0))</f>
        <v/>
      </c>
      <c r="K393" s="23">
        <f>IF($B393="",0,$H393*Config!$B$15)</f>
        <v/>
      </c>
      <c r="L393" s="23">
        <f>IF($B393="",0,$D393*IFERROR(INDEX(Produtos!$C$5:$C$54,MATCH($B393,Produtos!$A$5:$A$54,0)),0))</f>
        <v/>
      </c>
      <c r="M393" s="23">
        <f>IF($B393="",0,$H393-$I393-$J393-$K393-$L393-$F393-$G393)</f>
        <v/>
      </c>
      <c r="N393" s="24">
        <f>IF(OR($B393="",$H393=0),0,$M393/$H393)</f>
        <v/>
      </c>
    </row>
    <row r="394">
      <c r="A394" s="21" t="n"/>
      <c r="B394" s="16" t="n"/>
      <c r="C394" s="16" t="n"/>
      <c r="D394" s="22" t="n"/>
      <c r="E394" s="20" t="n"/>
      <c r="F394" s="20" t="n"/>
      <c r="G394" s="20" t="n"/>
      <c r="H394" s="23">
        <f>IF($B394="",0,$D394*$E394)</f>
        <v/>
      </c>
      <c r="I394" s="23">
        <f>IF($B394="",0,IFERROR($H394*INDEX(Config!$B$6:$B$8,MATCH($C394,Config!$A$6:$A$8,0)),0))</f>
        <v/>
      </c>
      <c r="J394" s="23">
        <f>IF($B394="",0,IFERROR($D394*INDEX(Config!$C$6:$C$8,MATCH($C394,Config!$A$6:$A$8,0)),0)+IFERROR(IF(AND(INDEX(Config!$E$6:$E$8,MATCH($C394,Config!$A$6:$A$8,0))&gt;0,$E394&lt;INDEX(Config!$E$6:$E$8,MATCH($C394,Config!$A$6:$A$8,0))),$D394*INDEX(Config!$D$6:$D$8,MATCH($C394,Config!$A$6:$A$8,0)),0),0))</f>
        <v/>
      </c>
      <c r="K394" s="23">
        <f>IF($B394="",0,$H394*Config!$B$15)</f>
        <v/>
      </c>
      <c r="L394" s="23">
        <f>IF($B394="",0,$D394*IFERROR(INDEX(Produtos!$C$5:$C$54,MATCH($B394,Produtos!$A$5:$A$54,0)),0))</f>
        <v/>
      </c>
      <c r="M394" s="23">
        <f>IF($B394="",0,$H394-$I394-$J394-$K394-$L394-$F394-$G394)</f>
        <v/>
      </c>
      <c r="N394" s="24">
        <f>IF(OR($B394="",$H394=0),0,$M394/$H394)</f>
        <v/>
      </c>
    </row>
    <row r="395">
      <c r="A395" s="21" t="n"/>
      <c r="B395" s="16" t="n"/>
      <c r="C395" s="16" t="n"/>
      <c r="D395" s="22" t="n"/>
      <c r="E395" s="20" t="n"/>
      <c r="F395" s="20" t="n"/>
      <c r="G395" s="20" t="n"/>
      <c r="H395" s="23">
        <f>IF($B395="",0,$D395*$E395)</f>
        <v/>
      </c>
      <c r="I395" s="23">
        <f>IF($B395="",0,IFERROR($H395*INDEX(Config!$B$6:$B$8,MATCH($C395,Config!$A$6:$A$8,0)),0))</f>
        <v/>
      </c>
      <c r="J395" s="23">
        <f>IF($B395="",0,IFERROR($D395*INDEX(Config!$C$6:$C$8,MATCH($C395,Config!$A$6:$A$8,0)),0)+IFERROR(IF(AND(INDEX(Config!$E$6:$E$8,MATCH($C395,Config!$A$6:$A$8,0))&gt;0,$E395&lt;INDEX(Config!$E$6:$E$8,MATCH($C395,Config!$A$6:$A$8,0))),$D395*INDEX(Config!$D$6:$D$8,MATCH($C395,Config!$A$6:$A$8,0)),0),0))</f>
        <v/>
      </c>
      <c r="K395" s="23">
        <f>IF($B395="",0,$H395*Config!$B$15)</f>
        <v/>
      </c>
      <c r="L395" s="23">
        <f>IF($B395="",0,$D395*IFERROR(INDEX(Produtos!$C$5:$C$54,MATCH($B395,Produtos!$A$5:$A$54,0)),0))</f>
        <v/>
      </c>
      <c r="M395" s="23">
        <f>IF($B395="",0,$H395-$I395-$J395-$K395-$L395-$F395-$G395)</f>
        <v/>
      </c>
      <c r="N395" s="24">
        <f>IF(OR($B395="",$H395=0),0,$M395/$H395)</f>
        <v/>
      </c>
    </row>
    <row r="396">
      <c r="A396" s="21" t="n"/>
      <c r="B396" s="16" t="n"/>
      <c r="C396" s="16" t="n"/>
      <c r="D396" s="22" t="n"/>
      <c r="E396" s="20" t="n"/>
      <c r="F396" s="20" t="n"/>
      <c r="G396" s="20" t="n"/>
      <c r="H396" s="23">
        <f>IF($B396="",0,$D396*$E396)</f>
        <v/>
      </c>
      <c r="I396" s="23">
        <f>IF($B396="",0,IFERROR($H396*INDEX(Config!$B$6:$B$8,MATCH($C396,Config!$A$6:$A$8,0)),0))</f>
        <v/>
      </c>
      <c r="J396" s="23">
        <f>IF($B396="",0,IFERROR($D396*INDEX(Config!$C$6:$C$8,MATCH($C396,Config!$A$6:$A$8,0)),0)+IFERROR(IF(AND(INDEX(Config!$E$6:$E$8,MATCH($C396,Config!$A$6:$A$8,0))&gt;0,$E396&lt;INDEX(Config!$E$6:$E$8,MATCH($C396,Config!$A$6:$A$8,0))),$D396*INDEX(Config!$D$6:$D$8,MATCH($C396,Config!$A$6:$A$8,0)),0),0))</f>
        <v/>
      </c>
      <c r="K396" s="23">
        <f>IF($B396="",0,$H396*Config!$B$15)</f>
        <v/>
      </c>
      <c r="L396" s="23">
        <f>IF($B396="",0,$D396*IFERROR(INDEX(Produtos!$C$5:$C$54,MATCH($B396,Produtos!$A$5:$A$54,0)),0))</f>
        <v/>
      </c>
      <c r="M396" s="23">
        <f>IF($B396="",0,$H396-$I396-$J396-$K396-$L396-$F396-$G396)</f>
        <v/>
      </c>
      <c r="N396" s="24">
        <f>IF(OR($B396="",$H396=0),0,$M396/$H396)</f>
        <v/>
      </c>
    </row>
    <row r="397">
      <c r="A397" s="21" t="n"/>
      <c r="B397" s="16" t="n"/>
      <c r="C397" s="16" t="n"/>
      <c r="D397" s="22" t="n"/>
      <c r="E397" s="20" t="n"/>
      <c r="F397" s="20" t="n"/>
      <c r="G397" s="20" t="n"/>
      <c r="H397" s="23">
        <f>IF($B397="",0,$D397*$E397)</f>
        <v/>
      </c>
      <c r="I397" s="23">
        <f>IF($B397="",0,IFERROR($H397*INDEX(Config!$B$6:$B$8,MATCH($C397,Config!$A$6:$A$8,0)),0))</f>
        <v/>
      </c>
      <c r="J397" s="23">
        <f>IF($B397="",0,IFERROR($D397*INDEX(Config!$C$6:$C$8,MATCH($C397,Config!$A$6:$A$8,0)),0)+IFERROR(IF(AND(INDEX(Config!$E$6:$E$8,MATCH($C397,Config!$A$6:$A$8,0))&gt;0,$E397&lt;INDEX(Config!$E$6:$E$8,MATCH($C397,Config!$A$6:$A$8,0))),$D397*INDEX(Config!$D$6:$D$8,MATCH($C397,Config!$A$6:$A$8,0)),0),0))</f>
        <v/>
      </c>
      <c r="K397" s="23">
        <f>IF($B397="",0,$H397*Config!$B$15)</f>
        <v/>
      </c>
      <c r="L397" s="23">
        <f>IF($B397="",0,$D397*IFERROR(INDEX(Produtos!$C$5:$C$54,MATCH($B397,Produtos!$A$5:$A$54,0)),0))</f>
        <v/>
      </c>
      <c r="M397" s="23">
        <f>IF($B397="",0,$H397-$I397-$J397-$K397-$L397-$F397-$G397)</f>
        <v/>
      </c>
      <c r="N397" s="24">
        <f>IF(OR($B397="",$H397=0),0,$M397/$H397)</f>
        <v/>
      </c>
    </row>
    <row r="398">
      <c r="A398" s="21" t="n"/>
      <c r="B398" s="16" t="n"/>
      <c r="C398" s="16" t="n"/>
      <c r="D398" s="22" t="n"/>
      <c r="E398" s="20" t="n"/>
      <c r="F398" s="20" t="n"/>
      <c r="G398" s="20" t="n"/>
      <c r="H398" s="23">
        <f>IF($B398="",0,$D398*$E398)</f>
        <v/>
      </c>
      <c r="I398" s="23">
        <f>IF($B398="",0,IFERROR($H398*INDEX(Config!$B$6:$B$8,MATCH($C398,Config!$A$6:$A$8,0)),0))</f>
        <v/>
      </c>
      <c r="J398" s="23">
        <f>IF($B398="",0,IFERROR($D398*INDEX(Config!$C$6:$C$8,MATCH($C398,Config!$A$6:$A$8,0)),0)+IFERROR(IF(AND(INDEX(Config!$E$6:$E$8,MATCH($C398,Config!$A$6:$A$8,0))&gt;0,$E398&lt;INDEX(Config!$E$6:$E$8,MATCH($C398,Config!$A$6:$A$8,0))),$D398*INDEX(Config!$D$6:$D$8,MATCH($C398,Config!$A$6:$A$8,0)),0),0))</f>
        <v/>
      </c>
      <c r="K398" s="23">
        <f>IF($B398="",0,$H398*Config!$B$15)</f>
        <v/>
      </c>
      <c r="L398" s="23">
        <f>IF($B398="",0,$D398*IFERROR(INDEX(Produtos!$C$5:$C$54,MATCH($B398,Produtos!$A$5:$A$54,0)),0))</f>
        <v/>
      </c>
      <c r="M398" s="23">
        <f>IF($B398="",0,$H398-$I398-$J398-$K398-$L398-$F398-$G398)</f>
        <v/>
      </c>
      <c r="N398" s="24">
        <f>IF(OR($B398="",$H398=0),0,$M398/$H398)</f>
        <v/>
      </c>
    </row>
    <row r="399">
      <c r="A399" s="21" t="n"/>
      <c r="B399" s="16" t="n"/>
      <c r="C399" s="16" t="n"/>
      <c r="D399" s="22" t="n"/>
      <c r="E399" s="20" t="n"/>
      <c r="F399" s="20" t="n"/>
      <c r="G399" s="20" t="n"/>
      <c r="H399" s="23">
        <f>IF($B399="",0,$D399*$E399)</f>
        <v/>
      </c>
      <c r="I399" s="23">
        <f>IF($B399="",0,IFERROR($H399*INDEX(Config!$B$6:$B$8,MATCH($C399,Config!$A$6:$A$8,0)),0))</f>
        <v/>
      </c>
      <c r="J399" s="23">
        <f>IF($B399="",0,IFERROR($D399*INDEX(Config!$C$6:$C$8,MATCH($C399,Config!$A$6:$A$8,0)),0)+IFERROR(IF(AND(INDEX(Config!$E$6:$E$8,MATCH($C399,Config!$A$6:$A$8,0))&gt;0,$E399&lt;INDEX(Config!$E$6:$E$8,MATCH($C399,Config!$A$6:$A$8,0))),$D399*INDEX(Config!$D$6:$D$8,MATCH($C399,Config!$A$6:$A$8,0)),0),0))</f>
        <v/>
      </c>
      <c r="K399" s="23">
        <f>IF($B399="",0,$H399*Config!$B$15)</f>
        <v/>
      </c>
      <c r="L399" s="23">
        <f>IF($B399="",0,$D399*IFERROR(INDEX(Produtos!$C$5:$C$54,MATCH($B399,Produtos!$A$5:$A$54,0)),0))</f>
        <v/>
      </c>
      <c r="M399" s="23">
        <f>IF($B399="",0,$H399-$I399-$J399-$K399-$L399-$F399-$G399)</f>
        <v/>
      </c>
      <c r="N399" s="24">
        <f>IF(OR($B399="",$H399=0),0,$M399/$H399)</f>
        <v/>
      </c>
    </row>
    <row r="400">
      <c r="A400" s="21" t="n"/>
      <c r="B400" s="16" t="n"/>
      <c r="C400" s="16" t="n"/>
      <c r="D400" s="22" t="n"/>
      <c r="E400" s="20" t="n"/>
      <c r="F400" s="20" t="n"/>
      <c r="G400" s="20" t="n"/>
      <c r="H400" s="23">
        <f>IF($B400="",0,$D400*$E400)</f>
        <v/>
      </c>
      <c r="I400" s="23">
        <f>IF($B400="",0,IFERROR($H400*INDEX(Config!$B$6:$B$8,MATCH($C400,Config!$A$6:$A$8,0)),0))</f>
        <v/>
      </c>
      <c r="J400" s="23">
        <f>IF($B400="",0,IFERROR($D400*INDEX(Config!$C$6:$C$8,MATCH($C400,Config!$A$6:$A$8,0)),0)+IFERROR(IF(AND(INDEX(Config!$E$6:$E$8,MATCH($C400,Config!$A$6:$A$8,0))&gt;0,$E400&lt;INDEX(Config!$E$6:$E$8,MATCH($C400,Config!$A$6:$A$8,0))),$D400*INDEX(Config!$D$6:$D$8,MATCH($C400,Config!$A$6:$A$8,0)),0),0))</f>
        <v/>
      </c>
      <c r="K400" s="23">
        <f>IF($B400="",0,$H400*Config!$B$15)</f>
        <v/>
      </c>
      <c r="L400" s="23">
        <f>IF($B400="",0,$D400*IFERROR(INDEX(Produtos!$C$5:$C$54,MATCH($B400,Produtos!$A$5:$A$54,0)),0))</f>
        <v/>
      </c>
      <c r="M400" s="23">
        <f>IF($B400="",0,$H400-$I400-$J400-$K400-$L400-$F400-$G400)</f>
        <v/>
      </c>
      <c r="N400" s="24">
        <f>IF(OR($B400="",$H400=0),0,$M400/$H400)</f>
        <v/>
      </c>
    </row>
    <row r="401">
      <c r="A401" s="21" t="n"/>
      <c r="B401" s="16" t="n"/>
      <c r="C401" s="16" t="n"/>
      <c r="D401" s="22" t="n"/>
      <c r="E401" s="20" t="n"/>
      <c r="F401" s="20" t="n"/>
      <c r="G401" s="20" t="n"/>
      <c r="H401" s="23">
        <f>IF($B401="",0,$D401*$E401)</f>
        <v/>
      </c>
      <c r="I401" s="23">
        <f>IF($B401="",0,IFERROR($H401*INDEX(Config!$B$6:$B$8,MATCH($C401,Config!$A$6:$A$8,0)),0))</f>
        <v/>
      </c>
      <c r="J401" s="23">
        <f>IF($B401="",0,IFERROR($D401*INDEX(Config!$C$6:$C$8,MATCH($C401,Config!$A$6:$A$8,0)),0)+IFERROR(IF(AND(INDEX(Config!$E$6:$E$8,MATCH($C401,Config!$A$6:$A$8,0))&gt;0,$E401&lt;INDEX(Config!$E$6:$E$8,MATCH($C401,Config!$A$6:$A$8,0))),$D401*INDEX(Config!$D$6:$D$8,MATCH($C401,Config!$A$6:$A$8,0)),0),0))</f>
        <v/>
      </c>
      <c r="K401" s="23">
        <f>IF($B401="",0,$H401*Config!$B$15)</f>
        <v/>
      </c>
      <c r="L401" s="23">
        <f>IF($B401="",0,$D401*IFERROR(INDEX(Produtos!$C$5:$C$54,MATCH($B401,Produtos!$A$5:$A$54,0)),0))</f>
        <v/>
      </c>
      <c r="M401" s="23">
        <f>IF($B401="",0,$H401-$I401-$J401-$K401-$L401-$F401-$G401)</f>
        <v/>
      </c>
      <c r="N401" s="24">
        <f>IF(OR($B401="",$H401=0),0,$M401/$H401)</f>
        <v/>
      </c>
    </row>
    <row r="402">
      <c r="A402" s="21" t="n"/>
      <c r="B402" s="16" t="n"/>
      <c r="C402" s="16" t="n"/>
      <c r="D402" s="22" t="n"/>
      <c r="E402" s="20" t="n"/>
      <c r="F402" s="20" t="n"/>
      <c r="G402" s="20" t="n"/>
      <c r="H402" s="23">
        <f>IF($B402="",0,$D402*$E402)</f>
        <v/>
      </c>
      <c r="I402" s="23">
        <f>IF($B402="",0,IFERROR($H402*INDEX(Config!$B$6:$B$8,MATCH($C402,Config!$A$6:$A$8,0)),0))</f>
        <v/>
      </c>
      <c r="J402" s="23">
        <f>IF($B402="",0,IFERROR($D402*INDEX(Config!$C$6:$C$8,MATCH($C402,Config!$A$6:$A$8,0)),0)+IFERROR(IF(AND(INDEX(Config!$E$6:$E$8,MATCH($C402,Config!$A$6:$A$8,0))&gt;0,$E402&lt;INDEX(Config!$E$6:$E$8,MATCH($C402,Config!$A$6:$A$8,0))),$D402*INDEX(Config!$D$6:$D$8,MATCH($C402,Config!$A$6:$A$8,0)),0),0))</f>
        <v/>
      </c>
      <c r="K402" s="23">
        <f>IF($B402="",0,$H402*Config!$B$15)</f>
        <v/>
      </c>
      <c r="L402" s="23">
        <f>IF($B402="",0,$D402*IFERROR(INDEX(Produtos!$C$5:$C$54,MATCH($B402,Produtos!$A$5:$A$54,0)),0))</f>
        <v/>
      </c>
      <c r="M402" s="23">
        <f>IF($B402="",0,$H402-$I402-$J402-$K402-$L402-$F402-$G402)</f>
        <v/>
      </c>
      <c r="N402" s="24">
        <f>IF(OR($B402="",$H402=0),0,$M402/$H402)</f>
        <v/>
      </c>
    </row>
    <row r="403">
      <c r="A403" s="21" t="n"/>
      <c r="B403" s="16" t="n"/>
      <c r="C403" s="16" t="n"/>
      <c r="D403" s="22" t="n"/>
      <c r="E403" s="20" t="n"/>
      <c r="F403" s="20" t="n"/>
      <c r="G403" s="20" t="n"/>
      <c r="H403" s="23">
        <f>IF($B403="",0,$D403*$E403)</f>
        <v/>
      </c>
      <c r="I403" s="23">
        <f>IF($B403="",0,IFERROR($H403*INDEX(Config!$B$6:$B$8,MATCH($C403,Config!$A$6:$A$8,0)),0))</f>
        <v/>
      </c>
      <c r="J403" s="23">
        <f>IF($B403="",0,IFERROR($D403*INDEX(Config!$C$6:$C$8,MATCH($C403,Config!$A$6:$A$8,0)),0)+IFERROR(IF(AND(INDEX(Config!$E$6:$E$8,MATCH($C403,Config!$A$6:$A$8,0))&gt;0,$E403&lt;INDEX(Config!$E$6:$E$8,MATCH($C403,Config!$A$6:$A$8,0))),$D403*INDEX(Config!$D$6:$D$8,MATCH($C403,Config!$A$6:$A$8,0)),0),0))</f>
        <v/>
      </c>
      <c r="K403" s="23">
        <f>IF($B403="",0,$H403*Config!$B$15)</f>
        <v/>
      </c>
      <c r="L403" s="23">
        <f>IF($B403="",0,$D403*IFERROR(INDEX(Produtos!$C$5:$C$54,MATCH($B403,Produtos!$A$5:$A$54,0)),0))</f>
        <v/>
      </c>
      <c r="M403" s="23">
        <f>IF($B403="",0,$H403-$I403-$J403-$K403-$L403-$F403-$G403)</f>
        <v/>
      </c>
      <c r="N403" s="24">
        <f>IF(OR($B403="",$H403=0),0,$M403/$H403)</f>
        <v/>
      </c>
    </row>
    <row r="404">
      <c r="A404" s="21" t="n"/>
      <c r="B404" s="16" t="n"/>
      <c r="C404" s="16" t="n"/>
      <c r="D404" s="22" t="n"/>
      <c r="E404" s="20" t="n"/>
      <c r="F404" s="20" t="n"/>
      <c r="G404" s="20" t="n"/>
      <c r="H404" s="23">
        <f>IF($B404="",0,$D404*$E404)</f>
        <v/>
      </c>
      <c r="I404" s="23">
        <f>IF($B404="",0,IFERROR($H404*INDEX(Config!$B$6:$B$8,MATCH($C404,Config!$A$6:$A$8,0)),0))</f>
        <v/>
      </c>
      <c r="J404" s="23">
        <f>IF($B404="",0,IFERROR($D404*INDEX(Config!$C$6:$C$8,MATCH($C404,Config!$A$6:$A$8,0)),0)+IFERROR(IF(AND(INDEX(Config!$E$6:$E$8,MATCH($C404,Config!$A$6:$A$8,0))&gt;0,$E404&lt;INDEX(Config!$E$6:$E$8,MATCH($C404,Config!$A$6:$A$8,0))),$D404*INDEX(Config!$D$6:$D$8,MATCH($C404,Config!$A$6:$A$8,0)),0),0))</f>
        <v/>
      </c>
      <c r="K404" s="23">
        <f>IF($B404="",0,$H404*Config!$B$15)</f>
        <v/>
      </c>
      <c r="L404" s="23">
        <f>IF($B404="",0,$D404*IFERROR(INDEX(Produtos!$C$5:$C$54,MATCH($B404,Produtos!$A$5:$A$54,0)),0))</f>
        <v/>
      </c>
      <c r="M404" s="23">
        <f>IF($B404="",0,$H404-$I404-$J404-$K404-$L404-$F404-$G404)</f>
        <v/>
      </c>
      <c r="N404" s="24">
        <f>IF(OR($B404="",$H404=0),0,$M404/$H404)</f>
        <v/>
      </c>
    </row>
    <row r="405">
      <c r="A405" s="21" t="n"/>
      <c r="B405" s="16" t="n"/>
      <c r="C405" s="16" t="n"/>
      <c r="D405" s="22" t="n"/>
      <c r="E405" s="20" t="n"/>
      <c r="F405" s="20" t="n"/>
      <c r="G405" s="20" t="n"/>
      <c r="H405" s="23">
        <f>IF($B405="",0,$D405*$E405)</f>
        <v/>
      </c>
      <c r="I405" s="23">
        <f>IF($B405="",0,IFERROR($H405*INDEX(Config!$B$6:$B$8,MATCH($C405,Config!$A$6:$A$8,0)),0))</f>
        <v/>
      </c>
      <c r="J405" s="23">
        <f>IF($B405="",0,IFERROR($D405*INDEX(Config!$C$6:$C$8,MATCH($C405,Config!$A$6:$A$8,0)),0)+IFERROR(IF(AND(INDEX(Config!$E$6:$E$8,MATCH($C405,Config!$A$6:$A$8,0))&gt;0,$E405&lt;INDEX(Config!$E$6:$E$8,MATCH($C405,Config!$A$6:$A$8,0))),$D405*INDEX(Config!$D$6:$D$8,MATCH($C405,Config!$A$6:$A$8,0)),0),0))</f>
        <v/>
      </c>
      <c r="K405" s="23">
        <f>IF($B405="",0,$H405*Config!$B$15)</f>
        <v/>
      </c>
      <c r="L405" s="23">
        <f>IF($B405="",0,$D405*IFERROR(INDEX(Produtos!$C$5:$C$54,MATCH($B405,Produtos!$A$5:$A$54,0)),0))</f>
        <v/>
      </c>
      <c r="M405" s="23">
        <f>IF($B405="",0,$H405-$I405-$J405-$K405-$L405-$F405-$G405)</f>
        <v/>
      </c>
      <c r="N405" s="24">
        <f>IF(OR($B405="",$H405=0),0,$M405/$H405)</f>
        <v/>
      </c>
    </row>
    <row r="406">
      <c r="A406" s="21" t="n"/>
      <c r="B406" s="16" t="n"/>
      <c r="C406" s="16" t="n"/>
      <c r="D406" s="22" t="n"/>
      <c r="E406" s="20" t="n"/>
      <c r="F406" s="20" t="n"/>
      <c r="G406" s="20" t="n"/>
      <c r="H406" s="23">
        <f>IF($B406="",0,$D406*$E406)</f>
        <v/>
      </c>
      <c r="I406" s="23">
        <f>IF($B406="",0,IFERROR($H406*INDEX(Config!$B$6:$B$8,MATCH($C406,Config!$A$6:$A$8,0)),0))</f>
        <v/>
      </c>
      <c r="J406" s="23">
        <f>IF($B406="",0,IFERROR($D406*INDEX(Config!$C$6:$C$8,MATCH($C406,Config!$A$6:$A$8,0)),0)+IFERROR(IF(AND(INDEX(Config!$E$6:$E$8,MATCH($C406,Config!$A$6:$A$8,0))&gt;0,$E406&lt;INDEX(Config!$E$6:$E$8,MATCH($C406,Config!$A$6:$A$8,0))),$D406*INDEX(Config!$D$6:$D$8,MATCH($C406,Config!$A$6:$A$8,0)),0),0))</f>
        <v/>
      </c>
      <c r="K406" s="23">
        <f>IF($B406="",0,$H406*Config!$B$15)</f>
        <v/>
      </c>
      <c r="L406" s="23">
        <f>IF($B406="",0,$D406*IFERROR(INDEX(Produtos!$C$5:$C$54,MATCH($B406,Produtos!$A$5:$A$54,0)),0))</f>
        <v/>
      </c>
      <c r="M406" s="23">
        <f>IF($B406="",0,$H406-$I406-$J406-$K406-$L406-$F406-$G406)</f>
        <v/>
      </c>
      <c r="N406" s="24">
        <f>IF(OR($B406="",$H406=0),0,$M406/$H406)</f>
        <v/>
      </c>
    </row>
    <row r="407">
      <c r="A407" s="21" t="n"/>
      <c r="B407" s="16" t="n"/>
      <c r="C407" s="16" t="n"/>
      <c r="D407" s="22" t="n"/>
      <c r="E407" s="20" t="n"/>
      <c r="F407" s="20" t="n"/>
      <c r="G407" s="20" t="n"/>
      <c r="H407" s="23">
        <f>IF($B407="",0,$D407*$E407)</f>
        <v/>
      </c>
      <c r="I407" s="23">
        <f>IF($B407="",0,IFERROR($H407*INDEX(Config!$B$6:$B$8,MATCH($C407,Config!$A$6:$A$8,0)),0))</f>
        <v/>
      </c>
      <c r="J407" s="23">
        <f>IF($B407="",0,IFERROR($D407*INDEX(Config!$C$6:$C$8,MATCH($C407,Config!$A$6:$A$8,0)),0)+IFERROR(IF(AND(INDEX(Config!$E$6:$E$8,MATCH($C407,Config!$A$6:$A$8,0))&gt;0,$E407&lt;INDEX(Config!$E$6:$E$8,MATCH($C407,Config!$A$6:$A$8,0))),$D407*INDEX(Config!$D$6:$D$8,MATCH($C407,Config!$A$6:$A$8,0)),0),0))</f>
        <v/>
      </c>
      <c r="K407" s="23">
        <f>IF($B407="",0,$H407*Config!$B$15)</f>
        <v/>
      </c>
      <c r="L407" s="23">
        <f>IF($B407="",0,$D407*IFERROR(INDEX(Produtos!$C$5:$C$54,MATCH($B407,Produtos!$A$5:$A$54,0)),0))</f>
        <v/>
      </c>
      <c r="M407" s="23">
        <f>IF($B407="",0,$H407-$I407-$J407-$K407-$L407-$F407-$G407)</f>
        <v/>
      </c>
      <c r="N407" s="24">
        <f>IF(OR($B407="",$H407=0),0,$M407/$H407)</f>
        <v/>
      </c>
    </row>
    <row r="408">
      <c r="A408" s="21" t="n"/>
      <c r="B408" s="16" t="n"/>
      <c r="C408" s="16" t="n"/>
      <c r="D408" s="22" t="n"/>
      <c r="E408" s="20" t="n"/>
      <c r="F408" s="20" t="n"/>
      <c r="G408" s="20" t="n"/>
      <c r="H408" s="23">
        <f>IF($B408="",0,$D408*$E408)</f>
        <v/>
      </c>
      <c r="I408" s="23">
        <f>IF($B408="",0,IFERROR($H408*INDEX(Config!$B$6:$B$8,MATCH($C408,Config!$A$6:$A$8,0)),0))</f>
        <v/>
      </c>
      <c r="J408" s="23">
        <f>IF($B408="",0,IFERROR($D408*INDEX(Config!$C$6:$C$8,MATCH($C408,Config!$A$6:$A$8,0)),0)+IFERROR(IF(AND(INDEX(Config!$E$6:$E$8,MATCH($C408,Config!$A$6:$A$8,0))&gt;0,$E408&lt;INDEX(Config!$E$6:$E$8,MATCH($C408,Config!$A$6:$A$8,0))),$D408*INDEX(Config!$D$6:$D$8,MATCH($C408,Config!$A$6:$A$8,0)),0),0))</f>
        <v/>
      </c>
      <c r="K408" s="23">
        <f>IF($B408="",0,$H408*Config!$B$15)</f>
        <v/>
      </c>
      <c r="L408" s="23">
        <f>IF($B408="",0,$D408*IFERROR(INDEX(Produtos!$C$5:$C$54,MATCH($B408,Produtos!$A$5:$A$54,0)),0))</f>
        <v/>
      </c>
      <c r="M408" s="23">
        <f>IF($B408="",0,$H408-$I408-$J408-$K408-$L408-$F408-$G408)</f>
        <v/>
      </c>
      <c r="N408" s="24">
        <f>IF(OR($B408="",$H408=0),0,$M408/$H408)</f>
        <v/>
      </c>
    </row>
    <row r="409">
      <c r="A409" s="21" t="n"/>
      <c r="B409" s="16" t="n"/>
      <c r="C409" s="16" t="n"/>
      <c r="D409" s="22" t="n"/>
      <c r="E409" s="20" t="n"/>
      <c r="F409" s="20" t="n"/>
      <c r="G409" s="20" t="n"/>
      <c r="H409" s="23">
        <f>IF($B409="",0,$D409*$E409)</f>
        <v/>
      </c>
      <c r="I409" s="23">
        <f>IF($B409="",0,IFERROR($H409*INDEX(Config!$B$6:$B$8,MATCH($C409,Config!$A$6:$A$8,0)),0))</f>
        <v/>
      </c>
      <c r="J409" s="23">
        <f>IF($B409="",0,IFERROR($D409*INDEX(Config!$C$6:$C$8,MATCH($C409,Config!$A$6:$A$8,0)),0)+IFERROR(IF(AND(INDEX(Config!$E$6:$E$8,MATCH($C409,Config!$A$6:$A$8,0))&gt;0,$E409&lt;INDEX(Config!$E$6:$E$8,MATCH($C409,Config!$A$6:$A$8,0))),$D409*INDEX(Config!$D$6:$D$8,MATCH($C409,Config!$A$6:$A$8,0)),0),0))</f>
        <v/>
      </c>
      <c r="K409" s="23">
        <f>IF($B409="",0,$H409*Config!$B$15)</f>
        <v/>
      </c>
      <c r="L409" s="23">
        <f>IF($B409="",0,$D409*IFERROR(INDEX(Produtos!$C$5:$C$54,MATCH($B409,Produtos!$A$5:$A$54,0)),0))</f>
        <v/>
      </c>
      <c r="M409" s="23">
        <f>IF($B409="",0,$H409-$I409-$J409-$K409-$L409-$F409-$G409)</f>
        <v/>
      </c>
      <c r="N409" s="24">
        <f>IF(OR($B409="",$H409=0),0,$M409/$H409)</f>
        <v/>
      </c>
    </row>
    <row r="410">
      <c r="A410" s="21" t="n"/>
      <c r="B410" s="16" t="n"/>
      <c r="C410" s="16" t="n"/>
      <c r="D410" s="22" t="n"/>
      <c r="E410" s="20" t="n"/>
      <c r="F410" s="20" t="n"/>
      <c r="G410" s="20" t="n"/>
      <c r="H410" s="23">
        <f>IF($B410="",0,$D410*$E410)</f>
        <v/>
      </c>
      <c r="I410" s="23">
        <f>IF($B410="",0,IFERROR($H410*INDEX(Config!$B$6:$B$8,MATCH($C410,Config!$A$6:$A$8,0)),0))</f>
        <v/>
      </c>
      <c r="J410" s="23">
        <f>IF($B410="",0,IFERROR($D410*INDEX(Config!$C$6:$C$8,MATCH($C410,Config!$A$6:$A$8,0)),0)+IFERROR(IF(AND(INDEX(Config!$E$6:$E$8,MATCH($C410,Config!$A$6:$A$8,0))&gt;0,$E410&lt;INDEX(Config!$E$6:$E$8,MATCH($C410,Config!$A$6:$A$8,0))),$D410*INDEX(Config!$D$6:$D$8,MATCH($C410,Config!$A$6:$A$8,0)),0),0))</f>
        <v/>
      </c>
      <c r="K410" s="23">
        <f>IF($B410="",0,$H410*Config!$B$15)</f>
        <v/>
      </c>
      <c r="L410" s="23">
        <f>IF($B410="",0,$D410*IFERROR(INDEX(Produtos!$C$5:$C$54,MATCH($B410,Produtos!$A$5:$A$54,0)),0))</f>
        <v/>
      </c>
      <c r="M410" s="23">
        <f>IF($B410="",0,$H410-$I410-$J410-$K410-$L410-$F410-$G410)</f>
        <v/>
      </c>
      <c r="N410" s="24">
        <f>IF(OR($B410="",$H410=0),0,$M410/$H410)</f>
        <v/>
      </c>
    </row>
    <row r="411">
      <c r="A411" s="21" t="n"/>
      <c r="B411" s="16" t="n"/>
      <c r="C411" s="16" t="n"/>
      <c r="D411" s="22" t="n"/>
      <c r="E411" s="20" t="n"/>
      <c r="F411" s="20" t="n"/>
      <c r="G411" s="20" t="n"/>
      <c r="H411" s="23">
        <f>IF($B411="",0,$D411*$E411)</f>
        <v/>
      </c>
      <c r="I411" s="23">
        <f>IF($B411="",0,IFERROR($H411*INDEX(Config!$B$6:$B$8,MATCH($C411,Config!$A$6:$A$8,0)),0))</f>
        <v/>
      </c>
      <c r="J411" s="23">
        <f>IF($B411="",0,IFERROR($D411*INDEX(Config!$C$6:$C$8,MATCH($C411,Config!$A$6:$A$8,0)),0)+IFERROR(IF(AND(INDEX(Config!$E$6:$E$8,MATCH($C411,Config!$A$6:$A$8,0))&gt;0,$E411&lt;INDEX(Config!$E$6:$E$8,MATCH($C411,Config!$A$6:$A$8,0))),$D411*INDEX(Config!$D$6:$D$8,MATCH($C411,Config!$A$6:$A$8,0)),0),0))</f>
        <v/>
      </c>
      <c r="K411" s="23">
        <f>IF($B411="",0,$H411*Config!$B$15)</f>
        <v/>
      </c>
      <c r="L411" s="23">
        <f>IF($B411="",0,$D411*IFERROR(INDEX(Produtos!$C$5:$C$54,MATCH($B411,Produtos!$A$5:$A$54,0)),0))</f>
        <v/>
      </c>
      <c r="M411" s="23">
        <f>IF($B411="",0,$H411-$I411-$J411-$K411-$L411-$F411-$G411)</f>
        <v/>
      </c>
      <c r="N411" s="24">
        <f>IF(OR($B411="",$H411=0),0,$M411/$H411)</f>
        <v/>
      </c>
    </row>
    <row r="412">
      <c r="A412" s="21" t="n"/>
      <c r="B412" s="16" t="n"/>
      <c r="C412" s="16" t="n"/>
      <c r="D412" s="22" t="n"/>
      <c r="E412" s="20" t="n"/>
      <c r="F412" s="20" t="n"/>
      <c r="G412" s="20" t="n"/>
      <c r="H412" s="23">
        <f>IF($B412="",0,$D412*$E412)</f>
        <v/>
      </c>
      <c r="I412" s="23">
        <f>IF($B412="",0,IFERROR($H412*INDEX(Config!$B$6:$B$8,MATCH($C412,Config!$A$6:$A$8,0)),0))</f>
        <v/>
      </c>
      <c r="J412" s="23">
        <f>IF($B412="",0,IFERROR($D412*INDEX(Config!$C$6:$C$8,MATCH($C412,Config!$A$6:$A$8,0)),0)+IFERROR(IF(AND(INDEX(Config!$E$6:$E$8,MATCH($C412,Config!$A$6:$A$8,0))&gt;0,$E412&lt;INDEX(Config!$E$6:$E$8,MATCH($C412,Config!$A$6:$A$8,0))),$D412*INDEX(Config!$D$6:$D$8,MATCH($C412,Config!$A$6:$A$8,0)),0),0))</f>
        <v/>
      </c>
      <c r="K412" s="23">
        <f>IF($B412="",0,$H412*Config!$B$15)</f>
        <v/>
      </c>
      <c r="L412" s="23">
        <f>IF($B412="",0,$D412*IFERROR(INDEX(Produtos!$C$5:$C$54,MATCH($B412,Produtos!$A$5:$A$54,0)),0))</f>
        <v/>
      </c>
      <c r="M412" s="23">
        <f>IF($B412="",0,$H412-$I412-$J412-$K412-$L412-$F412-$G412)</f>
        <v/>
      </c>
      <c r="N412" s="24">
        <f>IF(OR($B412="",$H412=0),0,$M412/$H412)</f>
        <v/>
      </c>
    </row>
    <row r="413">
      <c r="A413" s="21" t="n"/>
      <c r="B413" s="16" t="n"/>
      <c r="C413" s="16" t="n"/>
      <c r="D413" s="22" t="n"/>
      <c r="E413" s="20" t="n"/>
      <c r="F413" s="20" t="n"/>
      <c r="G413" s="20" t="n"/>
      <c r="H413" s="23">
        <f>IF($B413="",0,$D413*$E413)</f>
        <v/>
      </c>
      <c r="I413" s="23">
        <f>IF($B413="",0,IFERROR($H413*INDEX(Config!$B$6:$B$8,MATCH($C413,Config!$A$6:$A$8,0)),0))</f>
        <v/>
      </c>
      <c r="J413" s="23">
        <f>IF($B413="",0,IFERROR($D413*INDEX(Config!$C$6:$C$8,MATCH($C413,Config!$A$6:$A$8,0)),0)+IFERROR(IF(AND(INDEX(Config!$E$6:$E$8,MATCH($C413,Config!$A$6:$A$8,0))&gt;0,$E413&lt;INDEX(Config!$E$6:$E$8,MATCH($C413,Config!$A$6:$A$8,0))),$D413*INDEX(Config!$D$6:$D$8,MATCH($C413,Config!$A$6:$A$8,0)),0),0))</f>
        <v/>
      </c>
      <c r="K413" s="23">
        <f>IF($B413="",0,$H413*Config!$B$15)</f>
        <v/>
      </c>
      <c r="L413" s="23">
        <f>IF($B413="",0,$D413*IFERROR(INDEX(Produtos!$C$5:$C$54,MATCH($B413,Produtos!$A$5:$A$54,0)),0))</f>
        <v/>
      </c>
      <c r="M413" s="23">
        <f>IF($B413="",0,$H413-$I413-$J413-$K413-$L413-$F413-$G413)</f>
        <v/>
      </c>
      <c r="N413" s="24">
        <f>IF(OR($B413="",$H413=0),0,$M413/$H413)</f>
        <v/>
      </c>
    </row>
    <row r="414">
      <c r="A414" s="21" t="n"/>
      <c r="B414" s="16" t="n"/>
      <c r="C414" s="16" t="n"/>
      <c r="D414" s="22" t="n"/>
      <c r="E414" s="20" t="n"/>
      <c r="F414" s="20" t="n"/>
      <c r="G414" s="20" t="n"/>
      <c r="H414" s="23">
        <f>IF($B414="",0,$D414*$E414)</f>
        <v/>
      </c>
      <c r="I414" s="23">
        <f>IF($B414="",0,IFERROR($H414*INDEX(Config!$B$6:$B$8,MATCH($C414,Config!$A$6:$A$8,0)),0))</f>
        <v/>
      </c>
      <c r="J414" s="23">
        <f>IF($B414="",0,IFERROR($D414*INDEX(Config!$C$6:$C$8,MATCH($C414,Config!$A$6:$A$8,0)),0)+IFERROR(IF(AND(INDEX(Config!$E$6:$E$8,MATCH($C414,Config!$A$6:$A$8,0))&gt;0,$E414&lt;INDEX(Config!$E$6:$E$8,MATCH($C414,Config!$A$6:$A$8,0))),$D414*INDEX(Config!$D$6:$D$8,MATCH($C414,Config!$A$6:$A$8,0)),0),0))</f>
        <v/>
      </c>
      <c r="K414" s="23">
        <f>IF($B414="",0,$H414*Config!$B$15)</f>
        <v/>
      </c>
      <c r="L414" s="23">
        <f>IF($B414="",0,$D414*IFERROR(INDEX(Produtos!$C$5:$C$54,MATCH($B414,Produtos!$A$5:$A$54,0)),0))</f>
        <v/>
      </c>
      <c r="M414" s="23">
        <f>IF($B414="",0,$H414-$I414-$J414-$K414-$L414-$F414-$G414)</f>
        <v/>
      </c>
      <c r="N414" s="24">
        <f>IF(OR($B414="",$H414=0),0,$M414/$H414)</f>
        <v/>
      </c>
    </row>
    <row r="415">
      <c r="A415" s="21" t="n"/>
      <c r="B415" s="16" t="n"/>
      <c r="C415" s="16" t="n"/>
      <c r="D415" s="22" t="n"/>
      <c r="E415" s="20" t="n"/>
      <c r="F415" s="20" t="n"/>
      <c r="G415" s="20" t="n"/>
      <c r="H415" s="23">
        <f>IF($B415="",0,$D415*$E415)</f>
        <v/>
      </c>
      <c r="I415" s="23">
        <f>IF($B415="",0,IFERROR($H415*INDEX(Config!$B$6:$B$8,MATCH($C415,Config!$A$6:$A$8,0)),0))</f>
        <v/>
      </c>
      <c r="J415" s="23">
        <f>IF($B415="",0,IFERROR($D415*INDEX(Config!$C$6:$C$8,MATCH($C415,Config!$A$6:$A$8,0)),0)+IFERROR(IF(AND(INDEX(Config!$E$6:$E$8,MATCH($C415,Config!$A$6:$A$8,0))&gt;0,$E415&lt;INDEX(Config!$E$6:$E$8,MATCH($C415,Config!$A$6:$A$8,0))),$D415*INDEX(Config!$D$6:$D$8,MATCH($C415,Config!$A$6:$A$8,0)),0),0))</f>
        <v/>
      </c>
      <c r="K415" s="23">
        <f>IF($B415="",0,$H415*Config!$B$15)</f>
        <v/>
      </c>
      <c r="L415" s="23">
        <f>IF($B415="",0,$D415*IFERROR(INDEX(Produtos!$C$5:$C$54,MATCH($B415,Produtos!$A$5:$A$54,0)),0))</f>
        <v/>
      </c>
      <c r="M415" s="23">
        <f>IF($B415="",0,$H415-$I415-$J415-$K415-$L415-$F415-$G415)</f>
        <v/>
      </c>
      <c r="N415" s="24">
        <f>IF(OR($B415="",$H415=0),0,$M415/$H415)</f>
        <v/>
      </c>
    </row>
    <row r="416">
      <c r="A416" s="21" t="n"/>
      <c r="B416" s="16" t="n"/>
      <c r="C416" s="16" t="n"/>
      <c r="D416" s="22" t="n"/>
      <c r="E416" s="20" t="n"/>
      <c r="F416" s="20" t="n"/>
      <c r="G416" s="20" t="n"/>
      <c r="H416" s="23">
        <f>IF($B416="",0,$D416*$E416)</f>
        <v/>
      </c>
      <c r="I416" s="23">
        <f>IF($B416="",0,IFERROR($H416*INDEX(Config!$B$6:$B$8,MATCH($C416,Config!$A$6:$A$8,0)),0))</f>
        <v/>
      </c>
      <c r="J416" s="23">
        <f>IF($B416="",0,IFERROR($D416*INDEX(Config!$C$6:$C$8,MATCH($C416,Config!$A$6:$A$8,0)),0)+IFERROR(IF(AND(INDEX(Config!$E$6:$E$8,MATCH($C416,Config!$A$6:$A$8,0))&gt;0,$E416&lt;INDEX(Config!$E$6:$E$8,MATCH($C416,Config!$A$6:$A$8,0))),$D416*INDEX(Config!$D$6:$D$8,MATCH($C416,Config!$A$6:$A$8,0)),0),0))</f>
        <v/>
      </c>
      <c r="K416" s="23">
        <f>IF($B416="",0,$H416*Config!$B$15)</f>
        <v/>
      </c>
      <c r="L416" s="23">
        <f>IF($B416="",0,$D416*IFERROR(INDEX(Produtos!$C$5:$C$54,MATCH($B416,Produtos!$A$5:$A$54,0)),0))</f>
        <v/>
      </c>
      <c r="M416" s="23">
        <f>IF($B416="",0,$H416-$I416-$J416-$K416-$L416-$F416-$G416)</f>
        <v/>
      </c>
      <c r="N416" s="24">
        <f>IF(OR($B416="",$H416=0),0,$M416/$H416)</f>
        <v/>
      </c>
    </row>
    <row r="417">
      <c r="A417" s="21" t="n"/>
      <c r="B417" s="16" t="n"/>
      <c r="C417" s="16" t="n"/>
      <c r="D417" s="22" t="n"/>
      <c r="E417" s="20" t="n"/>
      <c r="F417" s="20" t="n"/>
      <c r="G417" s="20" t="n"/>
      <c r="H417" s="23">
        <f>IF($B417="",0,$D417*$E417)</f>
        <v/>
      </c>
      <c r="I417" s="23">
        <f>IF($B417="",0,IFERROR($H417*INDEX(Config!$B$6:$B$8,MATCH($C417,Config!$A$6:$A$8,0)),0))</f>
        <v/>
      </c>
      <c r="J417" s="23">
        <f>IF($B417="",0,IFERROR($D417*INDEX(Config!$C$6:$C$8,MATCH($C417,Config!$A$6:$A$8,0)),0)+IFERROR(IF(AND(INDEX(Config!$E$6:$E$8,MATCH($C417,Config!$A$6:$A$8,0))&gt;0,$E417&lt;INDEX(Config!$E$6:$E$8,MATCH($C417,Config!$A$6:$A$8,0))),$D417*INDEX(Config!$D$6:$D$8,MATCH($C417,Config!$A$6:$A$8,0)),0),0))</f>
        <v/>
      </c>
      <c r="K417" s="23">
        <f>IF($B417="",0,$H417*Config!$B$15)</f>
        <v/>
      </c>
      <c r="L417" s="23">
        <f>IF($B417="",0,$D417*IFERROR(INDEX(Produtos!$C$5:$C$54,MATCH($B417,Produtos!$A$5:$A$54,0)),0))</f>
        <v/>
      </c>
      <c r="M417" s="23">
        <f>IF($B417="",0,$H417-$I417-$J417-$K417-$L417-$F417-$G417)</f>
        <v/>
      </c>
      <c r="N417" s="24">
        <f>IF(OR($B417="",$H417=0),0,$M417/$H417)</f>
        <v/>
      </c>
    </row>
    <row r="418">
      <c r="A418" s="21" t="n"/>
      <c r="B418" s="16" t="n"/>
      <c r="C418" s="16" t="n"/>
      <c r="D418" s="22" t="n"/>
      <c r="E418" s="20" t="n"/>
      <c r="F418" s="20" t="n"/>
      <c r="G418" s="20" t="n"/>
      <c r="H418" s="23">
        <f>IF($B418="",0,$D418*$E418)</f>
        <v/>
      </c>
      <c r="I418" s="23">
        <f>IF($B418="",0,IFERROR($H418*INDEX(Config!$B$6:$B$8,MATCH($C418,Config!$A$6:$A$8,0)),0))</f>
        <v/>
      </c>
      <c r="J418" s="23">
        <f>IF($B418="",0,IFERROR($D418*INDEX(Config!$C$6:$C$8,MATCH($C418,Config!$A$6:$A$8,0)),0)+IFERROR(IF(AND(INDEX(Config!$E$6:$E$8,MATCH($C418,Config!$A$6:$A$8,0))&gt;0,$E418&lt;INDEX(Config!$E$6:$E$8,MATCH($C418,Config!$A$6:$A$8,0))),$D418*INDEX(Config!$D$6:$D$8,MATCH($C418,Config!$A$6:$A$8,0)),0),0))</f>
        <v/>
      </c>
      <c r="K418" s="23">
        <f>IF($B418="",0,$H418*Config!$B$15)</f>
        <v/>
      </c>
      <c r="L418" s="23">
        <f>IF($B418="",0,$D418*IFERROR(INDEX(Produtos!$C$5:$C$54,MATCH($B418,Produtos!$A$5:$A$54,0)),0))</f>
        <v/>
      </c>
      <c r="M418" s="23">
        <f>IF($B418="",0,$H418-$I418-$J418-$K418-$L418-$F418-$G418)</f>
        <v/>
      </c>
      <c r="N418" s="24">
        <f>IF(OR($B418="",$H418=0),0,$M418/$H418)</f>
        <v/>
      </c>
    </row>
    <row r="419">
      <c r="A419" s="21" t="n"/>
      <c r="B419" s="16" t="n"/>
      <c r="C419" s="16" t="n"/>
      <c r="D419" s="22" t="n"/>
      <c r="E419" s="20" t="n"/>
      <c r="F419" s="20" t="n"/>
      <c r="G419" s="20" t="n"/>
      <c r="H419" s="23">
        <f>IF($B419="",0,$D419*$E419)</f>
        <v/>
      </c>
      <c r="I419" s="23">
        <f>IF($B419="",0,IFERROR($H419*INDEX(Config!$B$6:$B$8,MATCH($C419,Config!$A$6:$A$8,0)),0))</f>
        <v/>
      </c>
      <c r="J419" s="23">
        <f>IF($B419="",0,IFERROR($D419*INDEX(Config!$C$6:$C$8,MATCH($C419,Config!$A$6:$A$8,0)),0)+IFERROR(IF(AND(INDEX(Config!$E$6:$E$8,MATCH($C419,Config!$A$6:$A$8,0))&gt;0,$E419&lt;INDEX(Config!$E$6:$E$8,MATCH($C419,Config!$A$6:$A$8,0))),$D419*INDEX(Config!$D$6:$D$8,MATCH($C419,Config!$A$6:$A$8,0)),0),0))</f>
        <v/>
      </c>
      <c r="K419" s="23">
        <f>IF($B419="",0,$H419*Config!$B$15)</f>
        <v/>
      </c>
      <c r="L419" s="23">
        <f>IF($B419="",0,$D419*IFERROR(INDEX(Produtos!$C$5:$C$54,MATCH($B419,Produtos!$A$5:$A$54,0)),0))</f>
        <v/>
      </c>
      <c r="M419" s="23">
        <f>IF($B419="",0,$H419-$I419-$J419-$K419-$L419-$F419-$G419)</f>
        <v/>
      </c>
      <c r="N419" s="24">
        <f>IF(OR($B419="",$H419=0),0,$M419/$H419)</f>
        <v/>
      </c>
    </row>
    <row r="420">
      <c r="A420" s="21" t="n"/>
      <c r="B420" s="16" t="n"/>
      <c r="C420" s="16" t="n"/>
      <c r="D420" s="22" t="n"/>
      <c r="E420" s="20" t="n"/>
      <c r="F420" s="20" t="n"/>
      <c r="G420" s="20" t="n"/>
      <c r="H420" s="23">
        <f>IF($B420="",0,$D420*$E420)</f>
        <v/>
      </c>
      <c r="I420" s="23">
        <f>IF($B420="",0,IFERROR($H420*INDEX(Config!$B$6:$B$8,MATCH($C420,Config!$A$6:$A$8,0)),0))</f>
        <v/>
      </c>
      <c r="J420" s="23">
        <f>IF($B420="",0,IFERROR($D420*INDEX(Config!$C$6:$C$8,MATCH($C420,Config!$A$6:$A$8,0)),0)+IFERROR(IF(AND(INDEX(Config!$E$6:$E$8,MATCH($C420,Config!$A$6:$A$8,0))&gt;0,$E420&lt;INDEX(Config!$E$6:$E$8,MATCH($C420,Config!$A$6:$A$8,0))),$D420*INDEX(Config!$D$6:$D$8,MATCH($C420,Config!$A$6:$A$8,0)),0),0))</f>
        <v/>
      </c>
      <c r="K420" s="23">
        <f>IF($B420="",0,$H420*Config!$B$15)</f>
        <v/>
      </c>
      <c r="L420" s="23">
        <f>IF($B420="",0,$D420*IFERROR(INDEX(Produtos!$C$5:$C$54,MATCH($B420,Produtos!$A$5:$A$54,0)),0))</f>
        <v/>
      </c>
      <c r="M420" s="23">
        <f>IF($B420="",0,$H420-$I420-$J420-$K420-$L420-$F420-$G420)</f>
        <v/>
      </c>
      <c r="N420" s="24">
        <f>IF(OR($B420="",$H420=0),0,$M420/$H420)</f>
        <v/>
      </c>
    </row>
    <row r="421">
      <c r="A421" s="21" t="n"/>
      <c r="B421" s="16" t="n"/>
      <c r="C421" s="16" t="n"/>
      <c r="D421" s="22" t="n"/>
      <c r="E421" s="20" t="n"/>
      <c r="F421" s="20" t="n"/>
      <c r="G421" s="20" t="n"/>
      <c r="H421" s="23">
        <f>IF($B421="",0,$D421*$E421)</f>
        <v/>
      </c>
      <c r="I421" s="23">
        <f>IF($B421="",0,IFERROR($H421*INDEX(Config!$B$6:$B$8,MATCH($C421,Config!$A$6:$A$8,0)),0))</f>
        <v/>
      </c>
      <c r="J421" s="23">
        <f>IF($B421="",0,IFERROR($D421*INDEX(Config!$C$6:$C$8,MATCH($C421,Config!$A$6:$A$8,0)),0)+IFERROR(IF(AND(INDEX(Config!$E$6:$E$8,MATCH($C421,Config!$A$6:$A$8,0))&gt;0,$E421&lt;INDEX(Config!$E$6:$E$8,MATCH($C421,Config!$A$6:$A$8,0))),$D421*INDEX(Config!$D$6:$D$8,MATCH($C421,Config!$A$6:$A$8,0)),0),0))</f>
        <v/>
      </c>
      <c r="K421" s="23">
        <f>IF($B421="",0,$H421*Config!$B$15)</f>
        <v/>
      </c>
      <c r="L421" s="23">
        <f>IF($B421="",0,$D421*IFERROR(INDEX(Produtos!$C$5:$C$54,MATCH($B421,Produtos!$A$5:$A$54,0)),0))</f>
        <v/>
      </c>
      <c r="M421" s="23">
        <f>IF($B421="",0,$H421-$I421-$J421-$K421-$L421-$F421-$G421)</f>
        <v/>
      </c>
      <c r="N421" s="24">
        <f>IF(OR($B421="",$H421=0),0,$M421/$H421)</f>
        <v/>
      </c>
    </row>
    <row r="422">
      <c r="A422" s="21" t="n"/>
      <c r="B422" s="16" t="n"/>
      <c r="C422" s="16" t="n"/>
      <c r="D422" s="22" t="n"/>
      <c r="E422" s="20" t="n"/>
      <c r="F422" s="20" t="n"/>
      <c r="G422" s="20" t="n"/>
      <c r="H422" s="23">
        <f>IF($B422="",0,$D422*$E422)</f>
        <v/>
      </c>
      <c r="I422" s="23">
        <f>IF($B422="",0,IFERROR($H422*INDEX(Config!$B$6:$B$8,MATCH($C422,Config!$A$6:$A$8,0)),0))</f>
        <v/>
      </c>
      <c r="J422" s="23">
        <f>IF($B422="",0,IFERROR($D422*INDEX(Config!$C$6:$C$8,MATCH($C422,Config!$A$6:$A$8,0)),0)+IFERROR(IF(AND(INDEX(Config!$E$6:$E$8,MATCH($C422,Config!$A$6:$A$8,0))&gt;0,$E422&lt;INDEX(Config!$E$6:$E$8,MATCH($C422,Config!$A$6:$A$8,0))),$D422*INDEX(Config!$D$6:$D$8,MATCH($C422,Config!$A$6:$A$8,0)),0),0))</f>
        <v/>
      </c>
      <c r="K422" s="23">
        <f>IF($B422="",0,$H422*Config!$B$15)</f>
        <v/>
      </c>
      <c r="L422" s="23">
        <f>IF($B422="",0,$D422*IFERROR(INDEX(Produtos!$C$5:$C$54,MATCH($B422,Produtos!$A$5:$A$54,0)),0))</f>
        <v/>
      </c>
      <c r="M422" s="23">
        <f>IF($B422="",0,$H422-$I422-$J422-$K422-$L422-$F422-$G422)</f>
        <v/>
      </c>
      <c r="N422" s="24">
        <f>IF(OR($B422="",$H422=0),0,$M422/$H422)</f>
        <v/>
      </c>
    </row>
    <row r="423">
      <c r="A423" s="21" t="n"/>
      <c r="B423" s="16" t="n"/>
      <c r="C423" s="16" t="n"/>
      <c r="D423" s="22" t="n"/>
      <c r="E423" s="20" t="n"/>
      <c r="F423" s="20" t="n"/>
      <c r="G423" s="20" t="n"/>
      <c r="H423" s="23">
        <f>IF($B423="",0,$D423*$E423)</f>
        <v/>
      </c>
      <c r="I423" s="23">
        <f>IF($B423="",0,IFERROR($H423*INDEX(Config!$B$6:$B$8,MATCH($C423,Config!$A$6:$A$8,0)),0))</f>
        <v/>
      </c>
      <c r="J423" s="23">
        <f>IF($B423="",0,IFERROR($D423*INDEX(Config!$C$6:$C$8,MATCH($C423,Config!$A$6:$A$8,0)),0)+IFERROR(IF(AND(INDEX(Config!$E$6:$E$8,MATCH($C423,Config!$A$6:$A$8,0))&gt;0,$E423&lt;INDEX(Config!$E$6:$E$8,MATCH($C423,Config!$A$6:$A$8,0))),$D423*INDEX(Config!$D$6:$D$8,MATCH($C423,Config!$A$6:$A$8,0)),0),0))</f>
        <v/>
      </c>
      <c r="K423" s="23">
        <f>IF($B423="",0,$H423*Config!$B$15)</f>
        <v/>
      </c>
      <c r="L423" s="23">
        <f>IF($B423="",0,$D423*IFERROR(INDEX(Produtos!$C$5:$C$54,MATCH($B423,Produtos!$A$5:$A$54,0)),0))</f>
        <v/>
      </c>
      <c r="M423" s="23">
        <f>IF($B423="",0,$H423-$I423-$J423-$K423-$L423-$F423-$G423)</f>
        <v/>
      </c>
      <c r="N423" s="24">
        <f>IF(OR($B423="",$H423=0),0,$M423/$H423)</f>
        <v/>
      </c>
    </row>
    <row r="424">
      <c r="A424" s="21" t="n"/>
      <c r="B424" s="16" t="n"/>
      <c r="C424" s="16" t="n"/>
      <c r="D424" s="22" t="n"/>
      <c r="E424" s="20" t="n"/>
      <c r="F424" s="20" t="n"/>
      <c r="G424" s="20" t="n"/>
      <c r="H424" s="23">
        <f>IF($B424="",0,$D424*$E424)</f>
        <v/>
      </c>
      <c r="I424" s="23">
        <f>IF($B424="",0,IFERROR($H424*INDEX(Config!$B$6:$B$8,MATCH($C424,Config!$A$6:$A$8,0)),0))</f>
        <v/>
      </c>
      <c r="J424" s="23">
        <f>IF($B424="",0,IFERROR($D424*INDEX(Config!$C$6:$C$8,MATCH($C424,Config!$A$6:$A$8,0)),0)+IFERROR(IF(AND(INDEX(Config!$E$6:$E$8,MATCH($C424,Config!$A$6:$A$8,0))&gt;0,$E424&lt;INDEX(Config!$E$6:$E$8,MATCH($C424,Config!$A$6:$A$8,0))),$D424*INDEX(Config!$D$6:$D$8,MATCH($C424,Config!$A$6:$A$8,0)),0),0))</f>
        <v/>
      </c>
      <c r="K424" s="23">
        <f>IF($B424="",0,$H424*Config!$B$15)</f>
        <v/>
      </c>
      <c r="L424" s="23">
        <f>IF($B424="",0,$D424*IFERROR(INDEX(Produtos!$C$5:$C$54,MATCH($B424,Produtos!$A$5:$A$54,0)),0))</f>
        <v/>
      </c>
      <c r="M424" s="23">
        <f>IF($B424="",0,$H424-$I424-$J424-$K424-$L424-$F424-$G424)</f>
        <v/>
      </c>
      <c r="N424" s="24">
        <f>IF(OR($B424="",$H424=0),0,$M424/$H424)</f>
        <v/>
      </c>
    </row>
    <row r="425">
      <c r="A425" s="21" t="n"/>
      <c r="B425" s="16" t="n"/>
      <c r="C425" s="16" t="n"/>
      <c r="D425" s="22" t="n"/>
      <c r="E425" s="20" t="n"/>
      <c r="F425" s="20" t="n"/>
      <c r="G425" s="20" t="n"/>
      <c r="H425" s="23">
        <f>IF($B425="",0,$D425*$E425)</f>
        <v/>
      </c>
      <c r="I425" s="23">
        <f>IF($B425="",0,IFERROR($H425*INDEX(Config!$B$6:$B$8,MATCH($C425,Config!$A$6:$A$8,0)),0))</f>
        <v/>
      </c>
      <c r="J425" s="23">
        <f>IF($B425="",0,IFERROR($D425*INDEX(Config!$C$6:$C$8,MATCH($C425,Config!$A$6:$A$8,0)),0)+IFERROR(IF(AND(INDEX(Config!$E$6:$E$8,MATCH($C425,Config!$A$6:$A$8,0))&gt;0,$E425&lt;INDEX(Config!$E$6:$E$8,MATCH($C425,Config!$A$6:$A$8,0))),$D425*INDEX(Config!$D$6:$D$8,MATCH($C425,Config!$A$6:$A$8,0)),0),0))</f>
        <v/>
      </c>
      <c r="K425" s="23">
        <f>IF($B425="",0,$H425*Config!$B$15)</f>
        <v/>
      </c>
      <c r="L425" s="23">
        <f>IF($B425="",0,$D425*IFERROR(INDEX(Produtos!$C$5:$C$54,MATCH($B425,Produtos!$A$5:$A$54,0)),0))</f>
        <v/>
      </c>
      <c r="M425" s="23">
        <f>IF($B425="",0,$H425-$I425-$J425-$K425-$L425-$F425-$G425)</f>
        <v/>
      </c>
      <c r="N425" s="24">
        <f>IF(OR($B425="",$H425=0),0,$M425/$H425)</f>
        <v/>
      </c>
    </row>
    <row r="426">
      <c r="A426" s="21" t="n"/>
      <c r="B426" s="16" t="n"/>
      <c r="C426" s="16" t="n"/>
      <c r="D426" s="22" t="n"/>
      <c r="E426" s="20" t="n"/>
      <c r="F426" s="20" t="n"/>
      <c r="G426" s="20" t="n"/>
      <c r="H426" s="23">
        <f>IF($B426="",0,$D426*$E426)</f>
        <v/>
      </c>
      <c r="I426" s="23">
        <f>IF($B426="",0,IFERROR($H426*INDEX(Config!$B$6:$B$8,MATCH($C426,Config!$A$6:$A$8,0)),0))</f>
        <v/>
      </c>
      <c r="J426" s="23">
        <f>IF($B426="",0,IFERROR($D426*INDEX(Config!$C$6:$C$8,MATCH($C426,Config!$A$6:$A$8,0)),0)+IFERROR(IF(AND(INDEX(Config!$E$6:$E$8,MATCH($C426,Config!$A$6:$A$8,0))&gt;0,$E426&lt;INDEX(Config!$E$6:$E$8,MATCH($C426,Config!$A$6:$A$8,0))),$D426*INDEX(Config!$D$6:$D$8,MATCH($C426,Config!$A$6:$A$8,0)),0),0))</f>
        <v/>
      </c>
      <c r="K426" s="23">
        <f>IF($B426="",0,$H426*Config!$B$15)</f>
        <v/>
      </c>
      <c r="L426" s="23">
        <f>IF($B426="",0,$D426*IFERROR(INDEX(Produtos!$C$5:$C$54,MATCH($B426,Produtos!$A$5:$A$54,0)),0))</f>
        <v/>
      </c>
      <c r="M426" s="23">
        <f>IF($B426="",0,$H426-$I426-$J426-$K426-$L426-$F426-$G426)</f>
        <v/>
      </c>
      <c r="N426" s="24">
        <f>IF(OR($B426="",$H426=0),0,$M426/$H426)</f>
        <v/>
      </c>
    </row>
    <row r="427">
      <c r="A427" s="21" t="n"/>
      <c r="B427" s="16" t="n"/>
      <c r="C427" s="16" t="n"/>
      <c r="D427" s="22" t="n"/>
      <c r="E427" s="20" t="n"/>
      <c r="F427" s="20" t="n"/>
      <c r="G427" s="20" t="n"/>
      <c r="H427" s="23">
        <f>IF($B427="",0,$D427*$E427)</f>
        <v/>
      </c>
      <c r="I427" s="23">
        <f>IF($B427="",0,IFERROR($H427*INDEX(Config!$B$6:$B$8,MATCH($C427,Config!$A$6:$A$8,0)),0))</f>
        <v/>
      </c>
      <c r="J427" s="23">
        <f>IF($B427="",0,IFERROR($D427*INDEX(Config!$C$6:$C$8,MATCH($C427,Config!$A$6:$A$8,0)),0)+IFERROR(IF(AND(INDEX(Config!$E$6:$E$8,MATCH($C427,Config!$A$6:$A$8,0))&gt;0,$E427&lt;INDEX(Config!$E$6:$E$8,MATCH($C427,Config!$A$6:$A$8,0))),$D427*INDEX(Config!$D$6:$D$8,MATCH($C427,Config!$A$6:$A$8,0)),0),0))</f>
        <v/>
      </c>
      <c r="K427" s="23">
        <f>IF($B427="",0,$H427*Config!$B$15)</f>
        <v/>
      </c>
      <c r="L427" s="23">
        <f>IF($B427="",0,$D427*IFERROR(INDEX(Produtos!$C$5:$C$54,MATCH($B427,Produtos!$A$5:$A$54,0)),0))</f>
        <v/>
      </c>
      <c r="M427" s="23">
        <f>IF($B427="",0,$H427-$I427-$J427-$K427-$L427-$F427-$G427)</f>
        <v/>
      </c>
      <c r="N427" s="24">
        <f>IF(OR($B427="",$H427=0),0,$M427/$H427)</f>
        <v/>
      </c>
    </row>
    <row r="428">
      <c r="A428" s="21" t="n"/>
      <c r="B428" s="16" t="n"/>
      <c r="C428" s="16" t="n"/>
      <c r="D428" s="22" t="n"/>
      <c r="E428" s="20" t="n"/>
      <c r="F428" s="20" t="n"/>
      <c r="G428" s="20" t="n"/>
      <c r="H428" s="23">
        <f>IF($B428="",0,$D428*$E428)</f>
        <v/>
      </c>
      <c r="I428" s="23">
        <f>IF($B428="",0,IFERROR($H428*INDEX(Config!$B$6:$B$8,MATCH($C428,Config!$A$6:$A$8,0)),0))</f>
        <v/>
      </c>
      <c r="J428" s="23">
        <f>IF($B428="",0,IFERROR($D428*INDEX(Config!$C$6:$C$8,MATCH($C428,Config!$A$6:$A$8,0)),0)+IFERROR(IF(AND(INDEX(Config!$E$6:$E$8,MATCH($C428,Config!$A$6:$A$8,0))&gt;0,$E428&lt;INDEX(Config!$E$6:$E$8,MATCH($C428,Config!$A$6:$A$8,0))),$D428*INDEX(Config!$D$6:$D$8,MATCH($C428,Config!$A$6:$A$8,0)),0),0))</f>
        <v/>
      </c>
      <c r="K428" s="23">
        <f>IF($B428="",0,$H428*Config!$B$15)</f>
        <v/>
      </c>
      <c r="L428" s="23">
        <f>IF($B428="",0,$D428*IFERROR(INDEX(Produtos!$C$5:$C$54,MATCH($B428,Produtos!$A$5:$A$54,0)),0))</f>
        <v/>
      </c>
      <c r="M428" s="23">
        <f>IF($B428="",0,$H428-$I428-$J428-$K428-$L428-$F428-$G428)</f>
        <v/>
      </c>
      <c r="N428" s="24">
        <f>IF(OR($B428="",$H428=0),0,$M428/$H428)</f>
        <v/>
      </c>
    </row>
    <row r="429">
      <c r="A429" s="21" t="n"/>
      <c r="B429" s="16" t="n"/>
      <c r="C429" s="16" t="n"/>
      <c r="D429" s="22" t="n"/>
      <c r="E429" s="20" t="n"/>
      <c r="F429" s="20" t="n"/>
      <c r="G429" s="20" t="n"/>
      <c r="H429" s="23">
        <f>IF($B429="",0,$D429*$E429)</f>
        <v/>
      </c>
      <c r="I429" s="23">
        <f>IF($B429="",0,IFERROR($H429*INDEX(Config!$B$6:$B$8,MATCH($C429,Config!$A$6:$A$8,0)),0))</f>
        <v/>
      </c>
      <c r="J429" s="23">
        <f>IF($B429="",0,IFERROR($D429*INDEX(Config!$C$6:$C$8,MATCH($C429,Config!$A$6:$A$8,0)),0)+IFERROR(IF(AND(INDEX(Config!$E$6:$E$8,MATCH($C429,Config!$A$6:$A$8,0))&gt;0,$E429&lt;INDEX(Config!$E$6:$E$8,MATCH($C429,Config!$A$6:$A$8,0))),$D429*INDEX(Config!$D$6:$D$8,MATCH($C429,Config!$A$6:$A$8,0)),0),0))</f>
        <v/>
      </c>
      <c r="K429" s="23">
        <f>IF($B429="",0,$H429*Config!$B$15)</f>
        <v/>
      </c>
      <c r="L429" s="23">
        <f>IF($B429="",0,$D429*IFERROR(INDEX(Produtos!$C$5:$C$54,MATCH($B429,Produtos!$A$5:$A$54,0)),0))</f>
        <v/>
      </c>
      <c r="M429" s="23">
        <f>IF($B429="",0,$H429-$I429-$J429-$K429-$L429-$F429-$G429)</f>
        <v/>
      </c>
      <c r="N429" s="24">
        <f>IF(OR($B429="",$H429=0),0,$M429/$H429)</f>
        <v/>
      </c>
    </row>
    <row r="430">
      <c r="A430" s="21" t="n"/>
      <c r="B430" s="16" t="n"/>
      <c r="C430" s="16" t="n"/>
      <c r="D430" s="22" t="n"/>
      <c r="E430" s="20" t="n"/>
      <c r="F430" s="20" t="n"/>
      <c r="G430" s="20" t="n"/>
      <c r="H430" s="23">
        <f>IF($B430="",0,$D430*$E430)</f>
        <v/>
      </c>
      <c r="I430" s="23">
        <f>IF($B430="",0,IFERROR($H430*INDEX(Config!$B$6:$B$8,MATCH($C430,Config!$A$6:$A$8,0)),0))</f>
        <v/>
      </c>
      <c r="J430" s="23">
        <f>IF($B430="",0,IFERROR($D430*INDEX(Config!$C$6:$C$8,MATCH($C430,Config!$A$6:$A$8,0)),0)+IFERROR(IF(AND(INDEX(Config!$E$6:$E$8,MATCH($C430,Config!$A$6:$A$8,0))&gt;0,$E430&lt;INDEX(Config!$E$6:$E$8,MATCH($C430,Config!$A$6:$A$8,0))),$D430*INDEX(Config!$D$6:$D$8,MATCH($C430,Config!$A$6:$A$8,0)),0),0))</f>
        <v/>
      </c>
      <c r="K430" s="23">
        <f>IF($B430="",0,$H430*Config!$B$15)</f>
        <v/>
      </c>
      <c r="L430" s="23">
        <f>IF($B430="",0,$D430*IFERROR(INDEX(Produtos!$C$5:$C$54,MATCH($B430,Produtos!$A$5:$A$54,0)),0))</f>
        <v/>
      </c>
      <c r="M430" s="23">
        <f>IF($B430="",0,$H430-$I430-$J430-$K430-$L430-$F430-$G430)</f>
        <v/>
      </c>
      <c r="N430" s="24">
        <f>IF(OR($B430="",$H430=0),0,$M430/$H430)</f>
        <v/>
      </c>
    </row>
    <row r="431">
      <c r="A431" s="21" t="n"/>
      <c r="B431" s="16" t="n"/>
      <c r="C431" s="16" t="n"/>
      <c r="D431" s="22" t="n"/>
      <c r="E431" s="20" t="n"/>
      <c r="F431" s="20" t="n"/>
      <c r="G431" s="20" t="n"/>
      <c r="H431" s="23">
        <f>IF($B431="",0,$D431*$E431)</f>
        <v/>
      </c>
      <c r="I431" s="23">
        <f>IF($B431="",0,IFERROR($H431*INDEX(Config!$B$6:$B$8,MATCH($C431,Config!$A$6:$A$8,0)),0))</f>
        <v/>
      </c>
      <c r="J431" s="23">
        <f>IF($B431="",0,IFERROR($D431*INDEX(Config!$C$6:$C$8,MATCH($C431,Config!$A$6:$A$8,0)),0)+IFERROR(IF(AND(INDEX(Config!$E$6:$E$8,MATCH($C431,Config!$A$6:$A$8,0))&gt;0,$E431&lt;INDEX(Config!$E$6:$E$8,MATCH($C431,Config!$A$6:$A$8,0))),$D431*INDEX(Config!$D$6:$D$8,MATCH($C431,Config!$A$6:$A$8,0)),0),0))</f>
        <v/>
      </c>
      <c r="K431" s="23">
        <f>IF($B431="",0,$H431*Config!$B$15)</f>
        <v/>
      </c>
      <c r="L431" s="23">
        <f>IF($B431="",0,$D431*IFERROR(INDEX(Produtos!$C$5:$C$54,MATCH($B431,Produtos!$A$5:$A$54,0)),0))</f>
        <v/>
      </c>
      <c r="M431" s="23">
        <f>IF($B431="",0,$H431-$I431-$J431-$K431-$L431-$F431-$G431)</f>
        <v/>
      </c>
      <c r="N431" s="24">
        <f>IF(OR($B431="",$H431=0),0,$M431/$H431)</f>
        <v/>
      </c>
    </row>
    <row r="432">
      <c r="A432" s="21" t="n"/>
      <c r="B432" s="16" t="n"/>
      <c r="C432" s="16" t="n"/>
      <c r="D432" s="22" t="n"/>
      <c r="E432" s="20" t="n"/>
      <c r="F432" s="20" t="n"/>
      <c r="G432" s="20" t="n"/>
      <c r="H432" s="23">
        <f>IF($B432="",0,$D432*$E432)</f>
        <v/>
      </c>
      <c r="I432" s="23">
        <f>IF($B432="",0,IFERROR($H432*INDEX(Config!$B$6:$B$8,MATCH($C432,Config!$A$6:$A$8,0)),0))</f>
        <v/>
      </c>
      <c r="J432" s="23">
        <f>IF($B432="",0,IFERROR($D432*INDEX(Config!$C$6:$C$8,MATCH($C432,Config!$A$6:$A$8,0)),0)+IFERROR(IF(AND(INDEX(Config!$E$6:$E$8,MATCH($C432,Config!$A$6:$A$8,0))&gt;0,$E432&lt;INDEX(Config!$E$6:$E$8,MATCH($C432,Config!$A$6:$A$8,0))),$D432*INDEX(Config!$D$6:$D$8,MATCH($C432,Config!$A$6:$A$8,0)),0),0))</f>
        <v/>
      </c>
      <c r="K432" s="23">
        <f>IF($B432="",0,$H432*Config!$B$15)</f>
        <v/>
      </c>
      <c r="L432" s="23">
        <f>IF($B432="",0,$D432*IFERROR(INDEX(Produtos!$C$5:$C$54,MATCH($B432,Produtos!$A$5:$A$54,0)),0))</f>
        <v/>
      </c>
      <c r="M432" s="23">
        <f>IF($B432="",0,$H432-$I432-$J432-$K432-$L432-$F432-$G432)</f>
        <v/>
      </c>
      <c r="N432" s="24">
        <f>IF(OR($B432="",$H432=0),0,$M432/$H432)</f>
        <v/>
      </c>
    </row>
    <row r="433">
      <c r="A433" s="21" t="n"/>
      <c r="B433" s="16" t="n"/>
      <c r="C433" s="16" t="n"/>
      <c r="D433" s="22" t="n"/>
      <c r="E433" s="20" t="n"/>
      <c r="F433" s="20" t="n"/>
      <c r="G433" s="20" t="n"/>
      <c r="H433" s="23">
        <f>IF($B433="",0,$D433*$E433)</f>
        <v/>
      </c>
      <c r="I433" s="23">
        <f>IF($B433="",0,IFERROR($H433*INDEX(Config!$B$6:$B$8,MATCH($C433,Config!$A$6:$A$8,0)),0))</f>
        <v/>
      </c>
      <c r="J433" s="23">
        <f>IF($B433="",0,IFERROR($D433*INDEX(Config!$C$6:$C$8,MATCH($C433,Config!$A$6:$A$8,0)),0)+IFERROR(IF(AND(INDEX(Config!$E$6:$E$8,MATCH($C433,Config!$A$6:$A$8,0))&gt;0,$E433&lt;INDEX(Config!$E$6:$E$8,MATCH($C433,Config!$A$6:$A$8,0))),$D433*INDEX(Config!$D$6:$D$8,MATCH($C433,Config!$A$6:$A$8,0)),0),0))</f>
        <v/>
      </c>
      <c r="K433" s="23">
        <f>IF($B433="",0,$H433*Config!$B$15)</f>
        <v/>
      </c>
      <c r="L433" s="23">
        <f>IF($B433="",0,$D433*IFERROR(INDEX(Produtos!$C$5:$C$54,MATCH($B433,Produtos!$A$5:$A$54,0)),0))</f>
        <v/>
      </c>
      <c r="M433" s="23">
        <f>IF($B433="",0,$H433-$I433-$J433-$K433-$L433-$F433-$G433)</f>
        <v/>
      </c>
      <c r="N433" s="24">
        <f>IF(OR($B433="",$H433=0),0,$M433/$H433)</f>
        <v/>
      </c>
    </row>
    <row r="434">
      <c r="A434" s="21" t="n"/>
      <c r="B434" s="16" t="n"/>
      <c r="C434" s="16" t="n"/>
      <c r="D434" s="22" t="n"/>
      <c r="E434" s="20" t="n"/>
      <c r="F434" s="20" t="n"/>
      <c r="G434" s="20" t="n"/>
      <c r="H434" s="23">
        <f>IF($B434="",0,$D434*$E434)</f>
        <v/>
      </c>
      <c r="I434" s="23">
        <f>IF($B434="",0,IFERROR($H434*INDEX(Config!$B$6:$B$8,MATCH($C434,Config!$A$6:$A$8,0)),0))</f>
        <v/>
      </c>
      <c r="J434" s="23">
        <f>IF($B434="",0,IFERROR($D434*INDEX(Config!$C$6:$C$8,MATCH($C434,Config!$A$6:$A$8,0)),0)+IFERROR(IF(AND(INDEX(Config!$E$6:$E$8,MATCH($C434,Config!$A$6:$A$8,0))&gt;0,$E434&lt;INDEX(Config!$E$6:$E$8,MATCH($C434,Config!$A$6:$A$8,0))),$D434*INDEX(Config!$D$6:$D$8,MATCH($C434,Config!$A$6:$A$8,0)),0),0))</f>
        <v/>
      </c>
      <c r="K434" s="23">
        <f>IF($B434="",0,$H434*Config!$B$15)</f>
        <v/>
      </c>
      <c r="L434" s="23">
        <f>IF($B434="",0,$D434*IFERROR(INDEX(Produtos!$C$5:$C$54,MATCH($B434,Produtos!$A$5:$A$54,0)),0))</f>
        <v/>
      </c>
      <c r="M434" s="23">
        <f>IF($B434="",0,$H434-$I434-$J434-$K434-$L434-$F434-$G434)</f>
        <v/>
      </c>
      <c r="N434" s="24">
        <f>IF(OR($B434="",$H434=0),0,$M434/$H434)</f>
        <v/>
      </c>
    </row>
    <row r="435">
      <c r="A435" s="21" t="n"/>
      <c r="B435" s="16" t="n"/>
      <c r="C435" s="16" t="n"/>
      <c r="D435" s="22" t="n"/>
      <c r="E435" s="20" t="n"/>
      <c r="F435" s="20" t="n"/>
      <c r="G435" s="20" t="n"/>
      <c r="H435" s="23">
        <f>IF($B435="",0,$D435*$E435)</f>
        <v/>
      </c>
      <c r="I435" s="23">
        <f>IF($B435="",0,IFERROR($H435*INDEX(Config!$B$6:$B$8,MATCH($C435,Config!$A$6:$A$8,0)),0))</f>
        <v/>
      </c>
      <c r="J435" s="23">
        <f>IF($B435="",0,IFERROR($D435*INDEX(Config!$C$6:$C$8,MATCH($C435,Config!$A$6:$A$8,0)),0)+IFERROR(IF(AND(INDEX(Config!$E$6:$E$8,MATCH($C435,Config!$A$6:$A$8,0))&gt;0,$E435&lt;INDEX(Config!$E$6:$E$8,MATCH($C435,Config!$A$6:$A$8,0))),$D435*INDEX(Config!$D$6:$D$8,MATCH($C435,Config!$A$6:$A$8,0)),0),0))</f>
        <v/>
      </c>
      <c r="K435" s="23">
        <f>IF($B435="",0,$H435*Config!$B$15)</f>
        <v/>
      </c>
      <c r="L435" s="23">
        <f>IF($B435="",0,$D435*IFERROR(INDEX(Produtos!$C$5:$C$54,MATCH($B435,Produtos!$A$5:$A$54,0)),0))</f>
        <v/>
      </c>
      <c r="M435" s="23">
        <f>IF($B435="",0,$H435-$I435-$J435-$K435-$L435-$F435-$G435)</f>
        <v/>
      </c>
      <c r="N435" s="24">
        <f>IF(OR($B435="",$H435=0),0,$M435/$H435)</f>
        <v/>
      </c>
    </row>
    <row r="436">
      <c r="A436" s="21" t="n"/>
      <c r="B436" s="16" t="n"/>
      <c r="C436" s="16" t="n"/>
      <c r="D436" s="22" t="n"/>
      <c r="E436" s="20" t="n"/>
      <c r="F436" s="20" t="n"/>
      <c r="G436" s="20" t="n"/>
      <c r="H436" s="23">
        <f>IF($B436="",0,$D436*$E436)</f>
        <v/>
      </c>
      <c r="I436" s="23">
        <f>IF($B436="",0,IFERROR($H436*INDEX(Config!$B$6:$B$8,MATCH($C436,Config!$A$6:$A$8,0)),0))</f>
        <v/>
      </c>
      <c r="J436" s="23">
        <f>IF($B436="",0,IFERROR($D436*INDEX(Config!$C$6:$C$8,MATCH($C436,Config!$A$6:$A$8,0)),0)+IFERROR(IF(AND(INDEX(Config!$E$6:$E$8,MATCH($C436,Config!$A$6:$A$8,0))&gt;0,$E436&lt;INDEX(Config!$E$6:$E$8,MATCH($C436,Config!$A$6:$A$8,0))),$D436*INDEX(Config!$D$6:$D$8,MATCH($C436,Config!$A$6:$A$8,0)),0),0))</f>
        <v/>
      </c>
      <c r="K436" s="23">
        <f>IF($B436="",0,$H436*Config!$B$15)</f>
        <v/>
      </c>
      <c r="L436" s="23">
        <f>IF($B436="",0,$D436*IFERROR(INDEX(Produtos!$C$5:$C$54,MATCH($B436,Produtos!$A$5:$A$54,0)),0))</f>
        <v/>
      </c>
      <c r="M436" s="23">
        <f>IF($B436="",0,$H436-$I436-$J436-$K436-$L436-$F436-$G436)</f>
        <v/>
      </c>
      <c r="N436" s="24">
        <f>IF(OR($B436="",$H436=0),0,$M436/$H436)</f>
        <v/>
      </c>
    </row>
    <row r="437">
      <c r="A437" s="21" t="n"/>
      <c r="B437" s="16" t="n"/>
      <c r="C437" s="16" t="n"/>
      <c r="D437" s="22" t="n"/>
      <c r="E437" s="20" t="n"/>
      <c r="F437" s="20" t="n"/>
      <c r="G437" s="20" t="n"/>
      <c r="H437" s="23">
        <f>IF($B437="",0,$D437*$E437)</f>
        <v/>
      </c>
      <c r="I437" s="23">
        <f>IF($B437="",0,IFERROR($H437*INDEX(Config!$B$6:$B$8,MATCH($C437,Config!$A$6:$A$8,0)),0))</f>
        <v/>
      </c>
      <c r="J437" s="23">
        <f>IF($B437="",0,IFERROR($D437*INDEX(Config!$C$6:$C$8,MATCH($C437,Config!$A$6:$A$8,0)),0)+IFERROR(IF(AND(INDEX(Config!$E$6:$E$8,MATCH($C437,Config!$A$6:$A$8,0))&gt;0,$E437&lt;INDEX(Config!$E$6:$E$8,MATCH($C437,Config!$A$6:$A$8,0))),$D437*INDEX(Config!$D$6:$D$8,MATCH($C437,Config!$A$6:$A$8,0)),0),0))</f>
        <v/>
      </c>
      <c r="K437" s="23">
        <f>IF($B437="",0,$H437*Config!$B$15)</f>
        <v/>
      </c>
      <c r="L437" s="23">
        <f>IF($B437="",0,$D437*IFERROR(INDEX(Produtos!$C$5:$C$54,MATCH($B437,Produtos!$A$5:$A$54,0)),0))</f>
        <v/>
      </c>
      <c r="M437" s="23">
        <f>IF($B437="",0,$H437-$I437-$J437-$K437-$L437-$F437-$G437)</f>
        <v/>
      </c>
      <c r="N437" s="24">
        <f>IF(OR($B437="",$H437=0),0,$M437/$H437)</f>
        <v/>
      </c>
    </row>
    <row r="438">
      <c r="A438" s="21" t="n"/>
      <c r="B438" s="16" t="n"/>
      <c r="C438" s="16" t="n"/>
      <c r="D438" s="22" t="n"/>
      <c r="E438" s="20" t="n"/>
      <c r="F438" s="20" t="n"/>
      <c r="G438" s="20" t="n"/>
      <c r="H438" s="23">
        <f>IF($B438="",0,$D438*$E438)</f>
        <v/>
      </c>
      <c r="I438" s="23">
        <f>IF($B438="",0,IFERROR($H438*INDEX(Config!$B$6:$B$8,MATCH($C438,Config!$A$6:$A$8,0)),0))</f>
        <v/>
      </c>
      <c r="J438" s="23">
        <f>IF($B438="",0,IFERROR($D438*INDEX(Config!$C$6:$C$8,MATCH($C438,Config!$A$6:$A$8,0)),0)+IFERROR(IF(AND(INDEX(Config!$E$6:$E$8,MATCH($C438,Config!$A$6:$A$8,0))&gt;0,$E438&lt;INDEX(Config!$E$6:$E$8,MATCH($C438,Config!$A$6:$A$8,0))),$D438*INDEX(Config!$D$6:$D$8,MATCH($C438,Config!$A$6:$A$8,0)),0),0))</f>
        <v/>
      </c>
      <c r="K438" s="23">
        <f>IF($B438="",0,$H438*Config!$B$15)</f>
        <v/>
      </c>
      <c r="L438" s="23">
        <f>IF($B438="",0,$D438*IFERROR(INDEX(Produtos!$C$5:$C$54,MATCH($B438,Produtos!$A$5:$A$54,0)),0))</f>
        <v/>
      </c>
      <c r="M438" s="23">
        <f>IF($B438="",0,$H438-$I438-$J438-$K438-$L438-$F438-$G438)</f>
        <v/>
      </c>
      <c r="N438" s="24">
        <f>IF(OR($B438="",$H438=0),0,$M438/$H438)</f>
        <v/>
      </c>
    </row>
    <row r="439">
      <c r="A439" s="21" t="n"/>
      <c r="B439" s="16" t="n"/>
      <c r="C439" s="16" t="n"/>
      <c r="D439" s="22" t="n"/>
      <c r="E439" s="20" t="n"/>
      <c r="F439" s="20" t="n"/>
      <c r="G439" s="20" t="n"/>
      <c r="H439" s="23">
        <f>IF($B439="",0,$D439*$E439)</f>
        <v/>
      </c>
      <c r="I439" s="23">
        <f>IF($B439="",0,IFERROR($H439*INDEX(Config!$B$6:$B$8,MATCH($C439,Config!$A$6:$A$8,0)),0))</f>
        <v/>
      </c>
      <c r="J439" s="23">
        <f>IF($B439="",0,IFERROR($D439*INDEX(Config!$C$6:$C$8,MATCH($C439,Config!$A$6:$A$8,0)),0)+IFERROR(IF(AND(INDEX(Config!$E$6:$E$8,MATCH($C439,Config!$A$6:$A$8,0))&gt;0,$E439&lt;INDEX(Config!$E$6:$E$8,MATCH($C439,Config!$A$6:$A$8,0))),$D439*INDEX(Config!$D$6:$D$8,MATCH($C439,Config!$A$6:$A$8,0)),0),0))</f>
        <v/>
      </c>
      <c r="K439" s="23">
        <f>IF($B439="",0,$H439*Config!$B$15)</f>
        <v/>
      </c>
      <c r="L439" s="23">
        <f>IF($B439="",0,$D439*IFERROR(INDEX(Produtos!$C$5:$C$54,MATCH($B439,Produtos!$A$5:$A$54,0)),0))</f>
        <v/>
      </c>
      <c r="M439" s="23">
        <f>IF($B439="",0,$H439-$I439-$J439-$K439-$L439-$F439-$G439)</f>
        <v/>
      </c>
      <c r="N439" s="24">
        <f>IF(OR($B439="",$H439=0),0,$M439/$H439)</f>
        <v/>
      </c>
    </row>
    <row r="440">
      <c r="A440" s="21" t="n"/>
      <c r="B440" s="16" t="n"/>
      <c r="C440" s="16" t="n"/>
      <c r="D440" s="22" t="n"/>
      <c r="E440" s="20" t="n"/>
      <c r="F440" s="20" t="n"/>
      <c r="G440" s="20" t="n"/>
      <c r="H440" s="23">
        <f>IF($B440="",0,$D440*$E440)</f>
        <v/>
      </c>
      <c r="I440" s="23">
        <f>IF($B440="",0,IFERROR($H440*INDEX(Config!$B$6:$B$8,MATCH($C440,Config!$A$6:$A$8,0)),0))</f>
        <v/>
      </c>
      <c r="J440" s="23">
        <f>IF($B440="",0,IFERROR($D440*INDEX(Config!$C$6:$C$8,MATCH($C440,Config!$A$6:$A$8,0)),0)+IFERROR(IF(AND(INDEX(Config!$E$6:$E$8,MATCH($C440,Config!$A$6:$A$8,0))&gt;0,$E440&lt;INDEX(Config!$E$6:$E$8,MATCH($C440,Config!$A$6:$A$8,0))),$D440*INDEX(Config!$D$6:$D$8,MATCH($C440,Config!$A$6:$A$8,0)),0),0))</f>
        <v/>
      </c>
      <c r="K440" s="23">
        <f>IF($B440="",0,$H440*Config!$B$15)</f>
        <v/>
      </c>
      <c r="L440" s="23">
        <f>IF($B440="",0,$D440*IFERROR(INDEX(Produtos!$C$5:$C$54,MATCH($B440,Produtos!$A$5:$A$54,0)),0))</f>
        <v/>
      </c>
      <c r="M440" s="23">
        <f>IF($B440="",0,$H440-$I440-$J440-$K440-$L440-$F440-$G440)</f>
        <v/>
      </c>
      <c r="N440" s="24">
        <f>IF(OR($B440="",$H440=0),0,$M440/$H440)</f>
        <v/>
      </c>
    </row>
    <row r="441">
      <c r="A441" s="21" t="n"/>
      <c r="B441" s="16" t="n"/>
      <c r="C441" s="16" t="n"/>
      <c r="D441" s="22" t="n"/>
      <c r="E441" s="20" t="n"/>
      <c r="F441" s="20" t="n"/>
      <c r="G441" s="20" t="n"/>
      <c r="H441" s="23">
        <f>IF($B441="",0,$D441*$E441)</f>
        <v/>
      </c>
      <c r="I441" s="23">
        <f>IF($B441="",0,IFERROR($H441*INDEX(Config!$B$6:$B$8,MATCH($C441,Config!$A$6:$A$8,0)),0))</f>
        <v/>
      </c>
      <c r="J441" s="23">
        <f>IF($B441="",0,IFERROR($D441*INDEX(Config!$C$6:$C$8,MATCH($C441,Config!$A$6:$A$8,0)),0)+IFERROR(IF(AND(INDEX(Config!$E$6:$E$8,MATCH($C441,Config!$A$6:$A$8,0))&gt;0,$E441&lt;INDEX(Config!$E$6:$E$8,MATCH($C441,Config!$A$6:$A$8,0))),$D441*INDEX(Config!$D$6:$D$8,MATCH($C441,Config!$A$6:$A$8,0)),0),0))</f>
        <v/>
      </c>
      <c r="K441" s="23">
        <f>IF($B441="",0,$H441*Config!$B$15)</f>
        <v/>
      </c>
      <c r="L441" s="23">
        <f>IF($B441="",0,$D441*IFERROR(INDEX(Produtos!$C$5:$C$54,MATCH($B441,Produtos!$A$5:$A$54,0)),0))</f>
        <v/>
      </c>
      <c r="M441" s="23">
        <f>IF($B441="",0,$H441-$I441-$J441-$K441-$L441-$F441-$G441)</f>
        <v/>
      </c>
      <c r="N441" s="24">
        <f>IF(OR($B441="",$H441=0),0,$M441/$H441)</f>
        <v/>
      </c>
    </row>
    <row r="442">
      <c r="A442" s="21" t="n"/>
      <c r="B442" s="16" t="n"/>
      <c r="C442" s="16" t="n"/>
      <c r="D442" s="22" t="n"/>
      <c r="E442" s="20" t="n"/>
      <c r="F442" s="20" t="n"/>
      <c r="G442" s="20" t="n"/>
      <c r="H442" s="23">
        <f>IF($B442="",0,$D442*$E442)</f>
        <v/>
      </c>
      <c r="I442" s="23">
        <f>IF($B442="",0,IFERROR($H442*INDEX(Config!$B$6:$B$8,MATCH($C442,Config!$A$6:$A$8,0)),0))</f>
        <v/>
      </c>
      <c r="J442" s="23">
        <f>IF($B442="",0,IFERROR($D442*INDEX(Config!$C$6:$C$8,MATCH($C442,Config!$A$6:$A$8,0)),0)+IFERROR(IF(AND(INDEX(Config!$E$6:$E$8,MATCH($C442,Config!$A$6:$A$8,0))&gt;0,$E442&lt;INDEX(Config!$E$6:$E$8,MATCH($C442,Config!$A$6:$A$8,0))),$D442*INDEX(Config!$D$6:$D$8,MATCH($C442,Config!$A$6:$A$8,0)),0),0))</f>
        <v/>
      </c>
      <c r="K442" s="23">
        <f>IF($B442="",0,$H442*Config!$B$15)</f>
        <v/>
      </c>
      <c r="L442" s="23">
        <f>IF($B442="",0,$D442*IFERROR(INDEX(Produtos!$C$5:$C$54,MATCH($B442,Produtos!$A$5:$A$54,0)),0))</f>
        <v/>
      </c>
      <c r="M442" s="23">
        <f>IF($B442="",0,$H442-$I442-$J442-$K442-$L442-$F442-$G442)</f>
        <v/>
      </c>
      <c r="N442" s="24">
        <f>IF(OR($B442="",$H442=0),0,$M442/$H442)</f>
        <v/>
      </c>
    </row>
    <row r="443">
      <c r="A443" s="21" t="n"/>
      <c r="B443" s="16" t="n"/>
      <c r="C443" s="16" t="n"/>
      <c r="D443" s="22" t="n"/>
      <c r="E443" s="20" t="n"/>
      <c r="F443" s="20" t="n"/>
      <c r="G443" s="20" t="n"/>
      <c r="H443" s="23">
        <f>IF($B443="",0,$D443*$E443)</f>
        <v/>
      </c>
      <c r="I443" s="23">
        <f>IF($B443="",0,IFERROR($H443*INDEX(Config!$B$6:$B$8,MATCH($C443,Config!$A$6:$A$8,0)),0))</f>
        <v/>
      </c>
      <c r="J443" s="23">
        <f>IF($B443="",0,IFERROR($D443*INDEX(Config!$C$6:$C$8,MATCH($C443,Config!$A$6:$A$8,0)),0)+IFERROR(IF(AND(INDEX(Config!$E$6:$E$8,MATCH($C443,Config!$A$6:$A$8,0))&gt;0,$E443&lt;INDEX(Config!$E$6:$E$8,MATCH($C443,Config!$A$6:$A$8,0))),$D443*INDEX(Config!$D$6:$D$8,MATCH($C443,Config!$A$6:$A$8,0)),0),0))</f>
        <v/>
      </c>
      <c r="K443" s="23">
        <f>IF($B443="",0,$H443*Config!$B$15)</f>
        <v/>
      </c>
      <c r="L443" s="23">
        <f>IF($B443="",0,$D443*IFERROR(INDEX(Produtos!$C$5:$C$54,MATCH($B443,Produtos!$A$5:$A$54,0)),0))</f>
        <v/>
      </c>
      <c r="M443" s="23">
        <f>IF($B443="",0,$H443-$I443-$J443-$K443-$L443-$F443-$G443)</f>
        <v/>
      </c>
      <c r="N443" s="24">
        <f>IF(OR($B443="",$H443=0),0,$M443/$H443)</f>
        <v/>
      </c>
    </row>
    <row r="444">
      <c r="A444" s="21" t="n"/>
      <c r="B444" s="16" t="n"/>
      <c r="C444" s="16" t="n"/>
      <c r="D444" s="22" t="n"/>
      <c r="E444" s="20" t="n"/>
      <c r="F444" s="20" t="n"/>
      <c r="G444" s="20" t="n"/>
      <c r="H444" s="23">
        <f>IF($B444="",0,$D444*$E444)</f>
        <v/>
      </c>
      <c r="I444" s="23">
        <f>IF($B444="",0,IFERROR($H444*INDEX(Config!$B$6:$B$8,MATCH($C444,Config!$A$6:$A$8,0)),0))</f>
        <v/>
      </c>
      <c r="J444" s="23">
        <f>IF($B444="",0,IFERROR($D444*INDEX(Config!$C$6:$C$8,MATCH($C444,Config!$A$6:$A$8,0)),0)+IFERROR(IF(AND(INDEX(Config!$E$6:$E$8,MATCH($C444,Config!$A$6:$A$8,0))&gt;0,$E444&lt;INDEX(Config!$E$6:$E$8,MATCH($C444,Config!$A$6:$A$8,0))),$D444*INDEX(Config!$D$6:$D$8,MATCH($C444,Config!$A$6:$A$8,0)),0),0))</f>
        <v/>
      </c>
      <c r="K444" s="23">
        <f>IF($B444="",0,$H444*Config!$B$15)</f>
        <v/>
      </c>
      <c r="L444" s="23">
        <f>IF($B444="",0,$D444*IFERROR(INDEX(Produtos!$C$5:$C$54,MATCH($B444,Produtos!$A$5:$A$54,0)),0))</f>
        <v/>
      </c>
      <c r="M444" s="23">
        <f>IF($B444="",0,$H444-$I444-$J444-$K444-$L444-$F444-$G444)</f>
        <v/>
      </c>
      <c r="N444" s="24">
        <f>IF(OR($B444="",$H444=0),0,$M444/$H444)</f>
        <v/>
      </c>
    </row>
    <row r="445">
      <c r="A445" s="21" t="n"/>
      <c r="B445" s="16" t="n"/>
      <c r="C445" s="16" t="n"/>
      <c r="D445" s="22" t="n"/>
      <c r="E445" s="20" t="n"/>
      <c r="F445" s="20" t="n"/>
      <c r="G445" s="20" t="n"/>
      <c r="H445" s="23">
        <f>IF($B445="",0,$D445*$E445)</f>
        <v/>
      </c>
      <c r="I445" s="23">
        <f>IF($B445="",0,IFERROR($H445*INDEX(Config!$B$6:$B$8,MATCH($C445,Config!$A$6:$A$8,0)),0))</f>
        <v/>
      </c>
      <c r="J445" s="23">
        <f>IF($B445="",0,IFERROR($D445*INDEX(Config!$C$6:$C$8,MATCH($C445,Config!$A$6:$A$8,0)),0)+IFERROR(IF(AND(INDEX(Config!$E$6:$E$8,MATCH($C445,Config!$A$6:$A$8,0))&gt;0,$E445&lt;INDEX(Config!$E$6:$E$8,MATCH($C445,Config!$A$6:$A$8,0))),$D445*INDEX(Config!$D$6:$D$8,MATCH($C445,Config!$A$6:$A$8,0)),0),0))</f>
        <v/>
      </c>
      <c r="K445" s="23">
        <f>IF($B445="",0,$H445*Config!$B$15)</f>
        <v/>
      </c>
      <c r="L445" s="23">
        <f>IF($B445="",0,$D445*IFERROR(INDEX(Produtos!$C$5:$C$54,MATCH($B445,Produtos!$A$5:$A$54,0)),0))</f>
        <v/>
      </c>
      <c r="M445" s="23">
        <f>IF($B445="",0,$H445-$I445-$J445-$K445-$L445-$F445-$G445)</f>
        <v/>
      </c>
      <c r="N445" s="24">
        <f>IF(OR($B445="",$H445=0),0,$M445/$H445)</f>
        <v/>
      </c>
    </row>
    <row r="446">
      <c r="A446" s="21" t="n"/>
      <c r="B446" s="16" t="n"/>
      <c r="C446" s="16" t="n"/>
      <c r="D446" s="22" t="n"/>
      <c r="E446" s="20" t="n"/>
      <c r="F446" s="20" t="n"/>
      <c r="G446" s="20" t="n"/>
      <c r="H446" s="23">
        <f>IF($B446="",0,$D446*$E446)</f>
        <v/>
      </c>
      <c r="I446" s="23">
        <f>IF($B446="",0,IFERROR($H446*INDEX(Config!$B$6:$B$8,MATCH($C446,Config!$A$6:$A$8,0)),0))</f>
        <v/>
      </c>
      <c r="J446" s="23">
        <f>IF($B446="",0,IFERROR($D446*INDEX(Config!$C$6:$C$8,MATCH($C446,Config!$A$6:$A$8,0)),0)+IFERROR(IF(AND(INDEX(Config!$E$6:$E$8,MATCH($C446,Config!$A$6:$A$8,0))&gt;0,$E446&lt;INDEX(Config!$E$6:$E$8,MATCH($C446,Config!$A$6:$A$8,0))),$D446*INDEX(Config!$D$6:$D$8,MATCH($C446,Config!$A$6:$A$8,0)),0),0))</f>
        <v/>
      </c>
      <c r="K446" s="23">
        <f>IF($B446="",0,$H446*Config!$B$15)</f>
        <v/>
      </c>
      <c r="L446" s="23">
        <f>IF($B446="",0,$D446*IFERROR(INDEX(Produtos!$C$5:$C$54,MATCH($B446,Produtos!$A$5:$A$54,0)),0))</f>
        <v/>
      </c>
      <c r="M446" s="23">
        <f>IF($B446="",0,$H446-$I446-$J446-$K446-$L446-$F446-$G446)</f>
        <v/>
      </c>
      <c r="N446" s="24">
        <f>IF(OR($B446="",$H446=0),0,$M446/$H446)</f>
        <v/>
      </c>
    </row>
    <row r="447">
      <c r="A447" s="21" t="n"/>
      <c r="B447" s="16" t="n"/>
      <c r="C447" s="16" t="n"/>
      <c r="D447" s="22" t="n"/>
      <c r="E447" s="20" t="n"/>
      <c r="F447" s="20" t="n"/>
      <c r="G447" s="20" t="n"/>
      <c r="H447" s="23">
        <f>IF($B447="",0,$D447*$E447)</f>
        <v/>
      </c>
      <c r="I447" s="23">
        <f>IF($B447="",0,IFERROR($H447*INDEX(Config!$B$6:$B$8,MATCH($C447,Config!$A$6:$A$8,0)),0))</f>
        <v/>
      </c>
      <c r="J447" s="23">
        <f>IF($B447="",0,IFERROR($D447*INDEX(Config!$C$6:$C$8,MATCH($C447,Config!$A$6:$A$8,0)),0)+IFERROR(IF(AND(INDEX(Config!$E$6:$E$8,MATCH($C447,Config!$A$6:$A$8,0))&gt;0,$E447&lt;INDEX(Config!$E$6:$E$8,MATCH($C447,Config!$A$6:$A$8,0))),$D447*INDEX(Config!$D$6:$D$8,MATCH($C447,Config!$A$6:$A$8,0)),0),0))</f>
        <v/>
      </c>
      <c r="K447" s="23">
        <f>IF($B447="",0,$H447*Config!$B$15)</f>
        <v/>
      </c>
      <c r="L447" s="23">
        <f>IF($B447="",0,$D447*IFERROR(INDEX(Produtos!$C$5:$C$54,MATCH($B447,Produtos!$A$5:$A$54,0)),0))</f>
        <v/>
      </c>
      <c r="M447" s="23">
        <f>IF($B447="",0,$H447-$I447-$J447-$K447-$L447-$F447-$G447)</f>
        <v/>
      </c>
      <c r="N447" s="24">
        <f>IF(OR($B447="",$H447=0),0,$M447/$H447)</f>
        <v/>
      </c>
    </row>
    <row r="448">
      <c r="A448" s="21" t="n"/>
      <c r="B448" s="16" t="n"/>
      <c r="C448" s="16" t="n"/>
      <c r="D448" s="22" t="n"/>
      <c r="E448" s="20" t="n"/>
      <c r="F448" s="20" t="n"/>
      <c r="G448" s="20" t="n"/>
      <c r="H448" s="23">
        <f>IF($B448="",0,$D448*$E448)</f>
        <v/>
      </c>
      <c r="I448" s="23">
        <f>IF($B448="",0,IFERROR($H448*INDEX(Config!$B$6:$B$8,MATCH($C448,Config!$A$6:$A$8,0)),0))</f>
        <v/>
      </c>
      <c r="J448" s="23">
        <f>IF($B448="",0,IFERROR($D448*INDEX(Config!$C$6:$C$8,MATCH($C448,Config!$A$6:$A$8,0)),0)+IFERROR(IF(AND(INDEX(Config!$E$6:$E$8,MATCH($C448,Config!$A$6:$A$8,0))&gt;0,$E448&lt;INDEX(Config!$E$6:$E$8,MATCH($C448,Config!$A$6:$A$8,0))),$D448*INDEX(Config!$D$6:$D$8,MATCH($C448,Config!$A$6:$A$8,0)),0),0))</f>
        <v/>
      </c>
      <c r="K448" s="23">
        <f>IF($B448="",0,$H448*Config!$B$15)</f>
        <v/>
      </c>
      <c r="L448" s="23">
        <f>IF($B448="",0,$D448*IFERROR(INDEX(Produtos!$C$5:$C$54,MATCH($B448,Produtos!$A$5:$A$54,0)),0))</f>
        <v/>
      </c>
      <c r="M448" s="23">
        <f>IF($B448="",0,$H448-$I448-$J448-$K448-$L448-$F448-$G448)</f>
        <v/>
      </c>
      <c r="N448" s="24">
        <f>IF(OR($B448="",$H448=0),0,$M448/$H448)</f>
        <v/>
      </c>
    </row>
    <row r="449">
      <c r="A449" s="21" t="n"/>
      <c r="B449" s="16" t="n"/>
      <c r="C449" s="16" t="n"/>
      <c r="D449" s="22" t="n"/>
      <c r="E449" s="20" t="n"/>
      <c r="F449" s="20" t="n"/>
      <c r="G449" s="20" t="n"/>
      <c r="H449" s="23">
        <f>IF($B449="",0,$D449*$E449)</f>
        <v/>
      </c>
      <c r="I449" s="23">
        <f>IF($B449="",0,IFERROR($H449*INDEX(Config!$B$6:$B$8,MATCH($C449,Config!$A$6:$A$8,0)),0))</f>
        <v/>
      </c>
      <c r="J449" s="23">
        <f>IF($B449="",0,IFERROR($D449*INDEX(Config!$C$6:$C$8,MATCH($C449,Config!$A$6:$A$8,0)),0)+IFERROR(IF(AND(INDEX(Config!$E$6:$E$8,MATCH($C449,Config!$A$6:$A$8,0))&gt;0,$E449&lt;INDEX(Config!$E$6:$E$8,MATCH($C449,Config!$A$6:$A$8,0))),$D449*INDEX(Config!$D$6:$D$8,MATCH($C449,Config!$A$6:$A$8,0)),0),0))</f>
        <v/>
      </c>
      <c r="K449" s="23">
        <f>IF($B449="",0,$H449*Config!$B$15)</f>
        <v/>
      </c>
      <c r="L449" s="23">
        <f>IF($B449="",0,$D449*IFERROR(INDEX(Produtos!$C$5:$C$54,MATCH($B449,Produtos!$A$5:$A$54,0)),0))</f>
        <v/>
      </c>
      <c r="M449" s="23">
        <f>IF($B449="",0,$H449-$I449-$J449-$K449-$L449-$F449-$G449)</f>
        <v/>
      </c>
      <c r="N449" s="24">
        <f>IF(OR($B449="",$H449=0),0,$M449/$H449)</f>
        <v/>
      </c>
    </row>
    <row r="450">
      <c r="A450" s="21" t="n"/>
      <c r="B450" s="16" t="n"/>
      <c r="C450" s="16" t="n"/>
      <c r="D450" s="22" t="n"/>
      <c r="E450" s="20" t="n"/>
      <c r="F450" s="20" t="n"/>
      <c r="G450" s="20" t="n"/>
      <c r="H450" s="23">
        <f>IF($B450="",0,$D450*$E450)</f>
        <v/>
      </c>
      <c r="I450" s="23">
        <f>IF($B450="",0,IFERROR($H450*INDEX(Config!$B$6:$B$8,MATCH($C450,Config!$A$6:$A$8,0)),0))</f>
        <v/>
      </c>
      <c r="J450" s="23">
        <f>IF($B450="",0,IFERROR($D450*INDEX(Config!$C$6:$C$8,MATCH($C450,Config!$A$6:$A$8,0)),0)+IFERROR(IF(AND(INDEX(Config!$E$6:$E$8,MATCH($C450,Config!$A$6:$A$8,0))&gt;0,$E450&lt;INDEX(Config!$E$6:$E$8,MATCH($C450,Config!$A$6:$A$8,0))),$D450*INDEX(Config!$D$6:$D$8,MATCH($C450,Config!$A$6:$A$8,0)),0),0))</f>
        <v/>
      </c>
      <c r="K450" s="23">
        <f>IF($B450="",0,$H450*Config!$B$15)</f>
        <v/>
      </c>
      <c r="L450" s="23">
        <f>IF($B450="",0,$D450*IFERROR(INDEX(Produtos!$C$5:$C$54,MATCH($B450,Produtos!$A$5:$A$54,0)),0))</f>
        <v/>
      </c>
      <c r="M450" s="23">
        <f>IF($B450="",0,$H450-$I450-$J450-$K450-$L450-$F450-$G450)</f>
        <v/>
      </c>
      <c r="N450" s="24">
        <f>IF(OR($B450="",$H450=0),0,$M450/$H450)</f>
        <v/>
      </c>
    </row>
    <row r="451">
      <c r="A451" s="21" t="n"/>
      <c r="B451" s="16" t="n"/>
      <c r="C451" s="16" t="n"/>
      <c r="D451" s="22" t="n"/>
      <c r="E451" s="20" t="n"/>
      <c r="F451" s="20" t="n"/>
      <c r="G451" s="20" t="n"/>
      <c r="H451" s="23">
        <f>IF($B451="",0,$D451*$E451)</f>
        <v/>
      </c>
      <c r="I451" s="23">
        <f>IF($B451="",0,IFERROR($H451*INDEX(Config!$B$6:$B$8,MATCH($C451,Config!$A$6:$A$8,0)),0))</f>
        <v/>
      </c>
      <c r="J451" s="23">
        <f>IF($B451="",0,IFERROR($D451*INDEX(Config!$C$6:$C$8,MATCH($C451,Config!$A$6:$A$8,0)),0)+IFERROR(IF(AND(INDEX(Config!$E$6:$E$8,MATCH($C451,Config!$A$6:$A$8,0))&gt;0,$E451&lt;INDEX(Config!$E$6:$E$8,MATCH($C451,Config!$A$6:$A$8,0))),$D451*INDEX(Config!$D$6:$D$8,MATCH($C451,Config!$A$6:$A$8,0)),0),0))</f>
        <v/>
      </c>
      <c r="K451" s="23">
        <f>IF($B451="",0,$H451*Config!$B$15)</f>
        <v/>
      </c>
      <c r="L451" s="23">
        <f>IF($B451="",0,$D451*IFERROR(INDEX(Produtos!$C$5:$C$54,MATCH($B451,Produtos!$A$5:$A$54,0)),0))</f>
        <v/>
      </c>
      <c r="M451" s="23">
        <f>IF($B451="",0,$H451-$I451-$J451-$K451-$L451-$F451-$G451)</f>
        <v/>
      </c>
      <c r="N451" s="24">
        <f>IF(OR($B451="",$H451=0),0,$M451/$H451)</f>
        <v/>
      </c>
    </row>
    <row r="452">
      <c r="A452" s="21" t="n"/>
      <c r="B452" s="16" t="n"/>
      <c r="C452" s="16" t="n"/>
      <c r="D452" s="22" t="n"/>
      <c r="E452" s="20" t="n"/>
      <c r="F452" s="20" t="n"/>
      <c r="G452" s="20" t="n"/>
      <c r="H452" s="23">
        <f>IF($B452="",0,$D452*$E452)</f>
        <v/>
      </c>
      <c r="I452" s="23">
        <f>IF($B452="",0,IFERROR($H452*INDEX(Config!$B$6:$B$8,MATCH($C452,Config!$A$6:$A$8,0)),0))</f>
        <v/>
      </c>
      <c r="J452" s="23">
        <f>IF($B452="",0,IFERROR($D452*INDEX(Config!$C$6:$C$8,MATCH($C452,Config!$A$6:$A$8,0)),0)+IFERROR(IF(AND(INDEX(Config!$E$6:$E$8,MATCH($C452,Config!$A$6:$A$8,0))&gt;0,$E452&lt;INDEX(Config!$E$6:$E$8,MATCH($C452,Config!$A$6:$A$8,0))),$D452*INDEX(Config!$D$6:$D$8,MATCH($C452,Config!$A$6:$A$8,0)),0),0))</f>
        <v/>
      </c>
      <c r="K452" s="23">
        <f>IF($B452="",0,$H452*Config!$B$15)</f>
        <v/>
      </c>
      <c r="L452" s="23">
        <f>IF($B452="",0,$D452*IFERROR(INDEX(Produtos!$C$5:$C$54,MATCH($B452,Produtos!$A$5:$A$54,0)),0))</f>
        <v/>
      </c>
      <c r="M452" s="23">
        <f>IF($B452="",0,$H452-$I452-$J452-$K452-$L452-$F452-$G452)</f>
        <v/>
      </c>
      <c r="N452" s="24">
        <f>IF(OR($B452="",$H452=0),0,$M452/$H452)</f>
        <v/>
      </c>
    </row>
    <row r="453">
      <c r="A453" s="21" t="n"/>
      <c r="B453" s="16" t="n"/>
      <c r="C453" s="16" t="n"/>
      <c r="D453" s="22" t="n"/>
      <c r="E453" s="20" t="n"/>
      <c r="F453" s="20" t="n"/>
      <c r="G453" s="20" t="n"/>
      <c r="H453" s="23">
        <f>IF($B453="",0,$D453*$E453)</f>
        <v/>
      </c>
      <c r="I453" s="23">
        <f>IF($B453="",0,IFERROR($H453*INDEX(Config!$B$6:$B$8,MATCH($C453,Config!$A$6:$A$8,0)),0))</f>
        <v/>
      </c>
      <c r="J453" s="23">
        <f>IF($B453="",0,IFERROR($D453*INDEX(Config!$C$6:$C$8,MATCH($C453,Config!$A$6:$A$8,0)),0)+IFERROR(IF(AND(INDEX(Config!$E$6:$E$8,MATCH($C453,Config!$A$6:$A$8,0))&gt;0,$E453&lt;INDEX(Config!$E$6:$E$8,MATCH($C453,Config!$A$6:$A$8,0))),$D453*INDEX(Config!$D$6:$D$8,MATCH($C453,Config!$A$6:$A$8,0)),0),0))</f>
        <v/>
      </c>
      <c r="K453" s="23">
        <f>IF($B453="",0,$H453*Config!$B$15)</f>
        <v/>
      </c>
      <c r="L453" s="23">
        <f>IF($B453="",0,$D453*IFERROR(INDEX(Produtos!$C$5:$C$54,MATCH($B453,Produtos!$A$5:$A$54,0)),0))</f>
        <v/>
      </c>
      <c r="M453" s="23">
        <f>IF($B453="",0,$H453-$I453-$J453-$K453-$L453-$F453-$G453)</f>
        <v/>
      </c>
      <c r="N453" s="24">
        <f>IF(OR($B453="",$H453=0),0,$M453/$H453)</f>
        <v/>
      </c>
    </row>
    <row r="454">
      <c r="A454" s="21" t="n"/>
      <c r="B454" s="16" t="n"/>
      <c r="C454" s="16" t="n"/>
      <c r="D454" s="22" t="n"/>
      <c r="E454" s="20" t="n"/>
      <c r="F454" s="20" t="n"/>
      <c r="G454" s="20" t="n"/>
      <c r="H454" s="23">
        <f>IF($B454="",0,$D454*$E454)</f>
        <v/>
      </c>
      <c r="I454" s="23">
        <f>IF($B454="",0,IFERROR($H454*INDEX(Config!$B$6:$B$8,MATCH($C454,Config!$A$6:$A$8,0)),0))</f>
        <v/>
      </c>
      <c r="J454" s="23">
        <f>IF($B454="",0,IFERROR($D454*INDEX(Config!$C$6:$C$8,MATCH($C454,Config!$A$6:$A$8,0)),0)+IFERROR(IF(AND(INDEX(Config!$E$6:$E$8,MATCH($C454,Config!$A$6:$A$8,0))&gt;0,$E454&lt;INDEX(Config!$E$6:$E$8,MATCH($C454,Config!$A$6:$A$8,0))),$D454*INDEX(Config!$D$6:$D$8,MATCH($C454,Config!$A$6:$A$8,0)),0),0))</f>
        <v/>
      </c>
      <c r="K454" s="23">
        <f>IF($B454="",0,$H454*Config!$B$15)</f>
        <v/>
      </c>
      <c r="L454" s="23">
        <f>IF($B454="",0,$D454*IFERROR(INDEX(Produtos!$C$5:$C$54,MATCH($B454,Produtos!$A$5:$A$54,0)),0))</f>
        <v/>
      </c>
      <c r="M454" s="23">
        <f>IF($B454="",0,$H454-$I454-$J454-$K454-$L454-$F454-$G454)</f>
        <v/>
      </c>
      <c r="N454" s="24">
        <f>IF(OR($B454="",$H454=0),0,$M454/$H454)</f>
        <v/>
      </c>
    </row>
    <row r="455">
      <c r="A455" s="21" t="n"/>
      <c r="B455" s="16" t="n"/>
      <c r="C455" s="16" t="n"/>
      <c r="D455" s="22" t="n"/>
      <c r="E455" s="20" t="n"/>
      <c r="F455" s="20" t="n"/>
      <c r="G455" s="20" t="n"/>
      <c r="H455" s="23">
        <f>IF($B455="",0,$D455*$E455)</f>
        <v/>
      </c>
      <c r="I455" s="23">
        <f>IF($B455="",0,IFERROR($H455*INDEX(Config!$B$6:$B$8,MATCH($C455,Config!$A$6:$A$8,0)),0))</f>
        <v/>
      </c>
      <c r="J455" s="23">
        <f>IF($B455="",0,IFERROR($D455*INDEX(Config!$C$6:$C$8,MATCH($C455,Config!$A$6:$A$8,0)),0)+IFERROR(IF(AND(INDEX(Config!$E$6:$E$8,MATCH($C455,Config!$A$6:$A$8,0))&gt;0,$E455&lt;INDEX(Config!$E$6:$E$8,MATCH($C455,Config!$A$6:$A$8,0))),$D455*INDEX(Config!$D$6:$D$8,MATCH($C455,Config!$A$6:$A$8,0)),0),0))</f>
        <v/>
      </c>
      <c r="K455" s="23">
        <f>IF($B455="",0,$H455*Config!$B$15)</f>
        <v/>
      </c>
      <c r="L455" s="23">
        <f>IF($B455="",0,$D455*IFERROR(INDEX(Produtos!$C$5:$C$54,MATCH($B455,Produtos!$A$5:$A$54,0)),0))</f>
        <v/>
      </c>
      <c r="M455" s="23">
        <f>IF($B455="",0,$H455-$I455-$J455-$K455-$L455-$F455-$G455)</f>
        <v/>
      </c>
      <c r="N455" s="24">
        <f>IF(OR($B455="",$H455=0),0,$M455/$H455)</f>
        <v/>
      </c>
    </row>
    <row r="456">
      <c r="A456" s="21" t="n"/>
      <c r="B456" s="16" t="n"/>
      <c r="C456" s="16" t="n"/>
      <c r="D456" s="22" t="n"/>
      <c r="E456" s="20" t="n"/>
      <c r="F456" s="20" t="n"/>
      <c r="G456" s="20" t="n"/>
      <c r="H456" s="23">
        <f>IF($B456="",0,$D456*$E456)</f>
        <v/>
      </c>
      <c r="I456" s="23">
        <f>IF($B456="",0,IFERROR($H456*INDEX(Config!$B$6:$B$8,MATCH($C456,Config!$A$6:$A$8,0)),0))</f>
        <v/>
      </c>
      <c r="J456" s="23">
        <f>IF($B456="",0,IFERROR($D456*INDEX(Config!$C$6:$C$8,MATCH($C456,Config!$A$6:$A$8,0)),0)+IFERROR(IF(AND(INDEX(Config!$E$6:$E$8,MATCH($C456,Config!$A$6:$A$8,0))&gt;0,$E456&lt;INDEX(Config!$E$6:$E$8,MATCH($C456,Config!$A$6:$A$8,0))),$D456*INDEX(Config!$D$6:$D$8,MATCH($C456,Config!$A$6:$A$8,0)),0),0))</f>
        <v/>
      </c>
      <c r="K456" s="23">
        <f>IF($B456="",0,$H456*Config!$B$15)</f>
        <v/>
      </c>
      <c r="L456" s="23">
        <f>IF($B456="",0,$D456*IFERROR(INDEX(Produtos!$C$5:$C$54,MATCH($B456,Produtos!$A$5:$A$54,0)),0))</f>
        <v/>
      </c>
      <c r="M456" s="23">
        <f>IF($B456="",0,$H456-$I456-$J456-$K456-$L456-$F456-$G456)</f>
        <v/>
      </c>
      <c r="N456" s="24">
        <f>IF(OR($B456="",$H456=0),0,$M456/$H456)</f>
        <v/>
      </c>
    </row>
    <row r="457">
      <c r="A457" s="21" t="n"/>
      <c r="B457" s="16" t="n"/>
      <c r="C457" s="16" t="n"/>
      <c r="D457" s="22" t="n"/>
      <c r="E457" s="20" t="n"/>
      <c r="F457" s="20" t="n"/>
      <c r="G457" s="20" t="n"/>
      <c r="H457" s="23">
        <f>IF($B457="",0,$D457*$E457)</f>
        <v/>
      </c>
      <c r="I457" s="23">
        <f>IF($B457="",0,IFERROR($H457*INDEX(Config!$B$6:$B$8,MATCH($C457,Config!$A$6:$A$8,0)),0))</f>
        <v/>
      </c>
      <c r="J457" s="23">
        <f>IF($B457="",0,IFERROR($D457*INDEX(Config!$C$6:$C$8,MATCH($C457,Config!$A$6:$A$8,0)),0)+IFERROR(IF(AND(INDEX(Config!$E$6:$E$8,MATCH($C457,Config!$A$6:$A$8,0))&gt;0,$E457&lt;INDEX(Config!$E$6:$E$8,MATCH($C457,Config!$A$6:$A$8,0))),$D457*INDEX(Config!$D$6:$D$8,MATCH($C457,Config!$A$6:$A$8,0)),0),0))</f>
        <v/>
      </c>
      <c r="K457" s="23">
        <f>IF($B457="",0,$H457*Config!$B$15)</f>
        <v/>
      </c>
      <c r="L457" s="23">
        <f>IF($B457="",0,$D457*IFERROR(INDEX(Produtos!$C$5:$C$54,MATCH($B457,Produtos!$A$5:$A$54,0)),0))</f>
        <v/>
      </c>
      <c r="M457" s="23">
        <f>IF($B457="",0,$H457-$I457-$J457-$K457-$L457-$F457-$G457)</f>
        <v/>
      </c>
      <c r="N457" s="24">
        <f>IF(OR($B457="",$H457=0),0,$M457/$H457)</f>
        <v/>
      </c>
    </row>
    <row r="458">
      <c r="A458" s="21" t="n"/>
      <c r="B458" s="16" t="n"/>
      <c r="C458" s="16" t="n"/>
      <c r="D458" s="22" t="n"/>
      <c r="E458" s="20" t="n"/>
      <c r="F458" s="20" t="n"/>
      <c r="G458" s="20" t="n"/>
      <c r="H458" s="23">
        <f>IF($B458="",0,$D458*$E458)</f>
        <v/>
      </c>
      <c r="I458" s="23">
        <f>IF($B458="",0,IFERROR($H458*INDEX(Config!$B$6:$B$8,MATCH($C458,Config!$A$6:$A$8,0)),0))</f>
        <v/>
      </c>
      <c r="J458" s="23">
        <f>IF($B458="",0,IFERROR($D458*INDEX(Config!$C$6:$C$8,MATCH($C458,Config!$A$6:$A$8,0)),0)+IFERROR(IF(AND(INDEX(Config!$E$6:$E$8,MATCH($C458,Config!$A$6:$A$8,0))&gt;0,$E458&lt;INDEX(Config!$E$6:$E$8,MATCH($C458,Config!$A$6:$A$8,0))),$D458*INDEX(Config!$D$6:$D$8,MATCH($C458,Config!$A$6:$A$8,0)),0),0))</f>
        <v/>
      </c>
      <c r="K458" s="23">
        <f>IF($B458="",0,$H458*Config!$B$15)</f>
        <v/>
      </c>
      <c r="L458" s="23">
        <f>IF($B458="",0,$D458*IFERROR(INDEX(Produtos!$C$5:$C$54,MATCH($B458,Produtos!$A$5:$A$54,0)),0))</f>
        <v/>
      </c>
      <c r="M458" s="23">
        <f>IF($B458="",0,$H458-$I458-$J458-$K458-$L458-$F458-$G458)</f>
        <v/>
      </c>
      <c r="N458" s="24">
        <f>IF(OR($B458="",$H458=0),0,$M458/$H458)</f>
        <v/>
      </c>
    </row>
    <row r="459">
      <c r="A459" s="21" t="n"/>
      <c r="B459" s="16" t="n"/>
      <c r="C459" s="16" t="n"/>
      <c r="D459" s="22" t="n"/>
      <c r="E459" s="20" t="n"/>
      <c r="F459" s="20" t="n"/>
      <c r="G459" s="20" t="n"/>
      <c r="H459" s="23">
        <f>IF($B459="",0,$D459*$E459)</f>
        <v/>
      </c>
      <c r="I459" s="23">
        <f>IF($B459="",0,IFERROR($H459*INDEX(Config!$B$6:$B$8,MATCH($C459,Config!$A$6:$A$8,0)),0))</f>
        <v/>
      </c>
      <c r="J459" s="23">
        <f>IF($B459="",0,IFERROR($D459*INDEX(Config!$C$6:$C$8,MATCH($C459,Config!$A$6:$A$8,0)),0)+IFERROR(IF(AND(INDEX(Config!$E$6:$E$8,MATCH($C459,Config!$A$6:$A$8,0))&gt;0,$E459&lt;INDEX(Config!$E$6:$E$8,MATCH($C459,Config!$A$6:$A$8,0))),$D459*INDEX(Config!$D$6:$D$8,MATCH($C459,Config!$A$6:$A$8,0)),0),0))</f>
        <v/>
      </c>
      <c r="K459" s="23">
        <f>IF($B459="",0,$H459*Config!$B$15)</f>
        <v/>
      </c>
      <c r="L459" s="23">
        <f>IF($B459="",0,$D459*IFERROR(INDEX(Produtos!$C$5:$C$54,MATCH($B459,Produtos!$A$5:$A$54,0)),0))</f>
        <v/>
      </c>
      <c r="M459" s="23">
        <f>IF($B459="",0,$H459-$I459-$J459-$K459-$L459-$F459-$G459)</f>
        <v/>
      </c>
      <c r="N459" s="24">
        <f>IF(OR($B459="",$H459=0),0,$M459/$H459)</f>
        <v/>
      </c>
    </row>
    <row r="460">
      <c r="A460" s="21" t="n"/>
      <c r="B460" s="16" t="n"/>
      <c r="C460" s="16" t="n"/>
      <c r="D460" s="22" t="n"/>
      <c r="E460" s="20" t="n"/>
      <c r="F460" s="20" t="n"/>
      <c r="G460" s="20" t="n"/>
      <c r="H460" s="23">
        <f>IF($B460="",0,$D460*$E460)</f>
        <v/>
      </c>
      <c r="I460" s="23">
        <f>IF($B460="",0,IFERROR($H460*INDEX(Config!$B$6:$B$8,MATCH($C460,Config!$A$6:$A$8,0)),0))</f>
        <v/>
      </c>
      <c r="J460" s="23">
        <f>IF($B460="",0,IFERROR($D460*INDEX(Config!$C$6:$C$8,MATCH($C460,Config!$A$6:$A$8,0)),0)+IFERROR(IF(AND(INDEX(Config!$E$6:$E$8,MATCH($C460,Config!$A$6:$A$8,0))&gt;0,$E460&lt;INDEX(Config!$E$6:$E$8,MATCH($C460,Config!$A$6:$A$8,0))),$D460*INDEX(Config!$D$6:$D$8,MATCH($C460,Config!$A$6:$A$8,0)),0),0))</f>
        <v/>
      </c>
      <c r="K460" s="23">
        <f>IF($B460="",0,$H460*Config!$B$15)</f>
        <v/>
      </c>
      <c r="L460" s="23">
        <f>IF($B460="",0,$D460*IFERROR(INDEX(Produtos!$C$5:$C$54,MATCH($B460,Produtos!$A$5:$A$54,0)),0))</f>
        <v/>
      </c>
      <c r="M460" s="23">
        <f>IF($B460="",0,$H460-$I460-$J460-$K460-$L460-$F460-$G460)</f>
        <v/>
      </c>
      <c r="N460" s="24">
        <f>IF(OR($B460="",$H460=0),0,$M460/$H460)</f>
        <v/>
      </c>
    </row>
    <row r="461">
      <c r="A461" s="21" t="n"/>
      <c r="B461" s="16" t="n"/>
      <c r="C461" s="16" t="n"/>
      <c r="D461" s="22" t="n"/>
      <c r="E461" s="20" t="n"/>
      <c r="F461" s="20" t="n"/>
      <c r="G461" s="20" t="n"/>
      <c r="H461" s="23">
        <f>IF($B461="",0,$D461*$E461)</f>
        <v/>
      </c>
      <c r="I461" s="23">
        <f>IF($B461="",0,IFERROR($H461*INDEX(Config!$B$6:$B$8,MATCH($C461,Config!$A$6:$A$8,0)),0))</f>
        <v/>
      </c>
      <c r="J461" s="23">
        <f>IF($B461="",0,IFERROR($D461*INDEX(Config!$C$6:$C$8,MATCH($C461,Config!$A$6:$A$8,0)),0)+IFERROR(IF(AND(INDEX(Config!$E$6:$E$8,MATCH($C461,Config!$A$6:$A$8,0))&gt;0,$E461&lt;INDEX(Config!$E$6:$E$8,MATCH($C461,Config!$A$6:$A$8,0))),$D461*INDEX(Config!$D$6:$D$8,MATCH($C461,Config!$A$6:$A$8,0)),0),0))</f>
        <v/>
      </c>
      <c r="K461" s="23">
        <f>IF($B461="",0,$H461*Config!$B$15)</f>
        <v/>
      </c>
      <c r="L461" s="23">
        <f>IF($B461="",0,$D461*IFERROR(INDEX(Produtos!$C$5:$C$54,MATCH($B461,Produtos!$A$5:$A$54,0)),0))</f>
        <v/>
      </c>
      <c r="M461" s="23">
        <f>IF($B461="",0,$H461-$I461-$J461-$K461-$L461-$F461-$G461)</f>
        <v/>
      </c>
      <c r="N461" s="24">
        <f>IF(OR($B461="",$H461=0),0,$M461/$H461)</f>
        <v/>
      </c>
    </row>
    <row r="462">
      <c r="A462" s="21" t="n"/>
      <c r="B462" s="16" t="n"/>
      <c r="C462" s="16" t="n"/>
      <c r="D462" s="22" t="n"/>
      <c r="E462" s="20" t="n"/>
      <c r="F462" s="20" t="n"/>
      <c r="G462" s="20" t="n"/>
      <c r="H462" s="23">
        <f>IF($B462="",0,$D462*$E462)</f>
        <v/>
      </c>
      <c r="I462" s="23">
        <f>IF($B462="",0,IFERROR($H462*INDEX(Config!$B$6:$B$8,MATCH($C462,Config!$A$6:$A$8,0)),0))</f>
        <v/>
      </c>
      <c r="J462" s="23">
        <f>IF($B462="",0,IFERROR($D462*INDEX(Config!$C$6:$C$8,MATCH($C462,Config!$A$6:$A$8,0)),0)+IFERROR(IF(AND(INDEX(Config!$E$6:$E$8,MATCH($C462,Config!$A$6:$A$8,0))&gt;0,$E462&lt;INDEX(Config!$E$6:$E$8,MATCH($C462,Config!$A$6:$A$8,0))),$D462*INDEX(Config!$D$6:$D$8,MATCH($C462,Config!$A$6:$A$8,0)),0),0))</f>
        <v/>
      </c>
      <c r="K462" s="23">
        <f>IF($B462="",0,$H462*Config!$B$15)</f>
        <v/>
      </c>
      <c r="L462" s="23">
        <f>IF($B462="",0,$D462*IFERROR(INDEX(Produtos!$C$5:$C$54,MATCH($B462,Produtos!$A$5:$A$54,0)),0))</f>
        <v/>
      </c>
      <c r="M462" s="23">
        <f>IF($B462="",0,$H462-$I462-$J462-$K462-$L462-$F462-$G462)</f>
        <v/>
      </c>
      <c r="N462" s="24">
        <f>IF(OR($B462="",$H462=0),0,$M462/$H462)</f>
        <v/>
      </c>
    </row>
    <row r="463">
      <c r="A463" s="21" t="n"/>
      <c r="B463" s="16" t="n"/>
      <c r="C463" s="16" t="n"/>
      <c r="D463" s="22" t="n"/>
      <c r="E463" s="20" t="n"/>
      <c r="F463" s="20" t="n"/>
      <c r="G463" s="20" t="n"/>
      <c r="H463" s="23">
        <f>IF($B463="",0,$D463*$E463)</f>
        <v/>
      </c>
      <c r="I463" s="23">
        <f>IF($B463="",0,IFERROR($H463*INDEX(Config!$B$6:$B$8,MATCH($C463,Config!$A$6:$A$8,0)),0))</f>
        <v/>
      </c>
      <c r="J463" s="23">
        <f>IF($B463="",0,IFERROR($D463*INDEX(Config!$C$6:$C$8,MATCH($C463,Config!$A$6:$A$8,0)),0)+IFERROR(IF(AND(INDEX(Config!$E$6:$E$8,MATCH($C463,Config!$A$6:$A$8,0))&gt;0,$E463&lt;INDEX(Config!$E$6:$E$8,MATCH($C463,Config!$A$6:$A$8,0))),$D463*INDEX(Config!$D$6:$D$8,MATCH($C463,Config!$A$6:$A$8,0)),0),0))</f>
        <v/>
      </c>
      <c r="K463" s="23">
        <f>IF($B463="",0,$H463*Config!$B$15)</f>
        <v/>
      </c>
      <c r="L463" s="23">
        <f>IF($B463="",0,$D463*IFERROR(INDEX(Produtos!$C$5:$C$54,MATCH($B463,Produtos!$A$5:$A$54,0)),0))</f>
        <v/>
      </c>
      <c r="M463" s="23">
        <f>IF($B463="",0,$H463-$I463-$J463-$K463-$L463-$F463-$G463)</f>
        <v/>
      </c>
      <c r="N463" s="24">
        <f>IF(OR($B463="",$H463=0),0,$M463/$H463)</f>
        <v/>
      </c>
    </row>
    <row r="464">
      <c r="A464" s="21" t="n"/>
      <c r="B464" s="16" t="n"/>
      <c r="C464" s="16" t="n"/>
      <c r="D464" s="22" t="n"/>
      <c r="E464" s="20" t="n"/>
      <c r="F464" s="20" t="n"/>
      <c r="G464" s="20" t="n"/>
      <c r="H464" s="23">
        <f>IF($B464="",0,$D464*$E464)</f>
        <v/>
      </c>
      <c r="I464" s="23">
        <f>IF($B464="",0,IFERROR($H464*INDEX(Config!$B$6:$B$8,MATCH($C464,Config!$A$6:$A$8,0)),0))</f>
        <v/>
      </c>
      <c r="J464" s="23">
        <f>IF($B464="",0,IFERROR($D464*INDEX(Config!$C$6:$C$8,MATCH($C464,Config!$A$6:$A$8,0)),0)+IFERROR(IF(AND(INDEX(Config!$E$6:$E$8,MATCH($C464,Config!$A$6:$A$8,0))&gt;0,$E464&lt;INDEX(Config!$E$6:$E$8,MATCH($C464,Config!$A$6:$A$8,0))),$D464*INDEX(Config!$D$6:$D$8,MATCH($C464,Config!$A$6:$A$8,0)),0),0))</f>
        <v/>
      </c>
      <c r="K464" s="23">
        <f>IF($B464="",0,$H464*Config!$B$15)</f>
        <v/>
      </c>
      <c r="L464" s="23">
        <f>IF($B464="",0,$D464*IFERROR(INDEX(Produtos!$C$5:$C$54,MATCH($B464,Produtos!$A$5:$A$54,0)),0))</f>
        <v/>
      </c>
      <c r="M464" s="23">
        <f>IF($B464="",0,$H464-$I464-$J464-$K464-$L464-$F464-$G464)</f>
        <v/>
      </c>
      <c r="N464" s="24">
        <f>IF(OR($B464="",$H464=0),0,$M464/$H464)</f>
        <v/>
      </c>
    </row>
    <row r="465">
      <c r="A465" s="21" t="n"/>
      <c r="B465" s="16" t="n"/>
      <c r="C465" s="16" t="n"/>
      <c r="D465" s="22" t="n"/>
      <c r="E465" s="20" t="n"/>
      <c r="F465" s="20" t="n"/>
      <c r="G465" s="20" t="n"/>
      <c r="H465" s="23">
        <f>IF($B465="",0,$D465*$E465)</f>
        <v/>
      </c>
      <c r="I465" s="23">
        <f>IF($B465="",0,IFERROR($H465*INDEX(Config!$B$6:$B$8,MATCH($C465,Config!$A$6:$A$8,0)),0))</f>
        <v/>
      </c>
      <c r="J465" s="23">
        <f>IF($B465="",0,IFERROR($D465*INDEX(Config!$C$6:$C$8,MATCH($C465,Config!$A$6:$A$8,0)),0)+IFERROR(IF(AND(INDEX(Config!$E$6:$E$8,MATCH($C465,Config!$A$6:$A$8,0))&gt;0,$E465&lt;INDEX(Config!$E$6:$E$8,MATCH($C465,Config!$A$6:$A$8,0))),$D465*INDEX(Config!$D$6:$D$8,MATCH($C465,Config!$A$6:$A$8,0)),0),0))</f>
        <v/>
      </c>
      <c r="K465" s="23">
        <f>IF($B465="",0,$H465*Config!$B$15)</f>
        <v/>
      </c>
      <c r="L465" s="23">
        <f>IF($B465="",0,$D465*IFERROR(INDEX(Produtos!$C$5:$C$54,MATCH($B465,Produtos!$A$5:$A$54,0)),0))</f>
        <v/>
      </c>
      <c r="M465" s="23">
        <f>IF($B465="",0,$H465-$I465-$J465-$K465-$L465-$F465-$G465)</f>
        <v/>
      </c>
      <c r="N465" s="24">
        <f>IF(OR($B465="",$H465=0),0,$M465/$H465)</f>
        <v/>
      </c>
    </row>
    <row r="466">
      <c r="A466" s="21" t="n"/>
      <c r="B466" s="16" t="n"/>
      <c r="C466" s="16" t="n"/>
      <c r="D466" s="22" t="n"/>
      <c r="E466" s="20" t="n"/>
      <c r="F466" s="20" t="n"/>
      <c r="G466" s="20" t="n"/>
      <c r="H466" s="23">
        <f>IF($B466="",0,$D466*$E466)</f>
        <v/>
      </c>
      <c r="I466" s="23">
        <f>IF($B466="",0,IFERROR($H466*INDEX(Config!$B$6:$B$8,MATCH($C466,Config!$A$6:$A$8,0)),0))</f>
        <v/>
      </c>
      <c r="J466" s="23">
        <f>IF($B466="",0,IFERROR($D466*INDEX(Config!$C$6:$C$8,MATCH($C466,Config!$A$6:$A$8,0)),0)+IFERROR(IF(AND(INDEX(Config!$E$6:$E$8,MATCH($C466,Config!$A$6:$A$8,0))&gt;0,$E466&lt;INDEX(Config!$E$6:$E$8,MATCH($C466,Config!$A$6:$A$8,0))),$D466*INDEX(Config!$D$6:$D$8,MATCH($C466,Config!$A$6:$A$8,0)),0),0))</f>
        <v/>
      </c>
      <c r="K466" s="23">
        <f>IF($B466="",0,$H466*Config!$B$15)</f>
        <v/>
      </c>
      <c r="L466" s="23">
        <f>IF($B466="",0,$D466*IFERROR(INDEX(Produtos!$C$5:$C$54,MATCH($B466,Produtos!$A$5:$A$54,0)),0))</f>
        <v/>
      </c>
      <c r="M466" s="23">
        <f>IF($B466="",0,$H466-$I466-$J466-$K466-$L466-$F466-$G466)</f>
        <v/>
      </c>
      <c r="N466" s="24">
        <f>IF(OR($B466="",$H466=0),0,$M466/$H466)</f>
        <v/>
      </c>
    </row>
    <row r="467">
      <c r="A467" s="21" t="n"/>
      <c r="B467" s="16" t="n"/>
      <c r="C467" s="16" t="n"/>
      <c r="D467" s="22" t="n"/>
      <c r="E467" s="20" t="n"/>
      <c r="F467" s="20" t="n"/>
      <c r="G467" s="20" t="n"/>
      <c r="H467" s="23">
        <f>IF($B467="",0,$D467*$E467)</f>
        <v/>
      </c>
      <c r="I467" s="23">
        <f>IF($B467="",0,IFERROR($H467*INDEX(Config!$B$6:$B$8,MATCH($C467,Config!$A$6:$A$8,0)),0))</f>
        <v/>
      </c>
      <c r="J467" s="23">
        <f>IF($B467="",0,IFERROR($D467*INDEX(Config!$C$6:$C$8,MATCH($C467,Config!$A$6:$A$8,0)),0)+IFERROR(IF(AND(INDEX(Config!$E$6:$E$8,MATCH($C467,Config!$A$6:$A$8,0))&gt;0,$E467&lt;INDEX(Config!$E$6:$E$8,MATCH($C467,Config!$A$6:$A$8,0))),$D467*INDEX(Config!$D$6:$D$8,MATCH($C467,Config!$A$6:$A$8,0)),0),0))</f>
        <v/>
      </c>
      <c r="K467" s="23">
        <f>IF($B467="",0,$H467*Config!$B$15)</f>
        <v/>
      </c>
      <c r="L467" s="23">
        <f>IF($B467="",0,$D467*IFERROR(INDEX(Produtos!$C$5:$C$54,MATCH($B467,Produtos!$A$5:$A$54,0)),0))</f>
        <v/>
      </c>
      <c r="M467" s="23">
        <f>IF($B467="",0,$H467-$I467-$J467-$K467-$L467-$F467-$G467)</f>
        <v/>
      </c>
      <c r="N467" s="24">
        <f>IF(OR($B467="",$H467=0),0,$M467/$H467)</f>
        <v/>
      </c>
    </row>
    <row r="468">
      <c r="A468" s="21" t="n"/>
      <c r="B468" s="16" t="n"/>
      <c r="C468" s="16" t="n"/>
      <c r="D468" s="22" t="n"/>
      <c r="E468" s="20" t="n"/>
      <c r="F468" s="20" t="n"/>
      <c r="G468" s="20" t="n"/>
      <c r="H468" s="23">
        <f>IF($B468="",0,$D468*$E468)</f>
        <v/>
      </c>
      <c r="I468" s="23">
        <f>IF($B468="",0,IFERROR($H468*INDEX(Config!$B$6:$B$8,MATCH($C468,Config!$A$6:$A$8,0)),0))</f>
        <v/>
      </c>
      <c r="J468" s="23">
        <f>IF($B468="",0,IFERROR($D468*INDEX(Config!$C$6:$C$8,MATCH($C468,Config!$A$6:$A$8,0)),0)+IFERROR(IF(AND(INDEX(Config!$E$6:$E$8,MATCH($C468,Config!$A$6:$A$8,0))&gt;0,$E468&lt;INDEX(Config!$E$6:$E$8,MATCH($C468,Config!$A$6:$A$8,0))),$D468*INDEX(Config!$D$6:$D$8,MATCH($C468,Config!$A$6:$A$8,0)),0),0))</f>
        <v/>
      </c>
      <c r="K468" s="23">
        <f>IF($B468="",0,$H468*Config!$B$15)</f>
        <v/>
      </c>
      <c r="L468" s="23">
        <f>IF($B468="",0,$D468*IFERROR(INDEX(Produtos!$C$5:$C$54,MATCH($B468,Produtos!$A$5:$A$54,0)),0))</f>
        <v/>
      </c>
      <c r="M468" s="23">
        <f>IF($B468="",0,$H468-$I468-$J468-$K468-$L468-$F468-$G468)</f>
        <v/>
      </c>
      <c r="N468" s="24">
        <f>IF(OR($B468="",$H468=0),0,$M468/$H468)</f>
        <v/>
      </c>
    </row>
    <row r="469">
      <c r="A469" s="21" t="n"/>
      <c r="B469" s="16" t="n"/>
      <c r="C469" s="16" t="n"/>
      <c r="D469" s="22" t="n"/>
      <c r="E469" s="20" t="n"/>
      <c r="F469" s="20" t="n"/>
      <c r="G469" s="20" t="n"/>
      <c r="H469" s="23">
        <f>IF($B469="",0,$D469*$E469)</f>
        <v/>
      </c>
      <c r="I469" s="23">
        <f>IF($B469="",0,IFERROR($H469*INDEX(Config!$B$6:$B$8,MATCH($C469,Config!$A$6:$A$8,0)),0))</f>
        <v/>
      </c>
      <c r="J469" s="23">
        <f>IF($B469="",0,IFERROR($D469*INDEX(Config!$C$6:$C$8,MATCH($C469,Config!$A$6:$A$8,0)),0)+IFERROR(IF(AND(INDEX(Config!$E$6:$E$8,MATCH($C469,Config!$A$6:$A$8,0))&gt;0,$E469&lt;INDEX(Config!$E$6:$E$8,MATCH($C469,Config!$A$6:$A$8,0))),$D469*INDEX(Config!$D$6:$D$8,MATCH($C469,Config!$A$6:$A$8,0)),0),0))</f>
        <v/>
      </c>
      <c r="K469" s="23">
        <f>IF($B469="",0,$H469*Config!$B$15)</f>
        <v/>
      </c>
      <c r="L469" s="23">
        <f>IF($B469="",0,$D469*IFERROR(INDEX(Produtos!$C$5:$C$54,MATCH($B469,Produtos!$A$5:$A$54,0)),0))</f>
        <v/>
      </c>
      <c r="M469" s="23">
        <f>IF($B469="",0,$H469-$I469-$J469-$K469-$L469-$F469-$G469)</f>
        <v/>
      </c>
      <c r="N469" s="24">
        <f>IF(OR($B469="",$H469=0),0,$M469/$H469)</f>
        <v/>
      </c>
    </row>
    <row r="470">
      <c r="A470" s="21" t="n"/>
      <c r="B470" s="16" t="n"/>
      <c r="C470" s="16" t="n"/>
      <c r="D470" s="22" t="n"/>
      <c r="E470" s="20" t="n"/>
      <c r="F470" s="20" t="n"/>
      <c r="G470" s="20" t="n"/>
      <c r="H470" s="23">
        <f>IF($B470="",0,$D470*$E470)</f>
        <v/>
      </c>
      <c r="I470" s="23">
        <f>IF($B470="",0,IFERROR($H470*INDEX(Config!$B$6:$B$8,MATCH($C470,Config!$A$6:$A$8,0)),0))</f>
        <v/>
      </c>
      <c r="J470" s="23">
        <f>IF($B470="",0,IFERROR($D470*INDEX(Config!$C$6:$C$8,MATCH($C470,Config!$A$6:$A$8,0)),0)+IFERROR(IF(AND(INDEX(Config!$E$6:$E$8,MATCH($C470,Config!$A$6:$A$8,0))&gt;0,$E470&lt;INDEX(Config!$E$6:$E$8,MATCH($C470,Config!$A$6:$A$8,0))),$D470*INDEX(Config!$D$6:$D$8,MATCH($C470,Config!$A$6:$A$8,0)),0),0))</f>
        <v/>
      </c>
      <c r="K470" s="23">
        <f>IF($B470="",0,$H470*Config!$B$15)</f>
        <v/>
      </c>
      <c r="L470" s="23">
        <f>IF($B470="",0,$D470*IFERROR(INDEX(Produtos!$C$5:$C$54,MATCH($B470,Produtos!$A$5:$A$54,0)),0))</f>
        <v/>
      </c>
      <c r="M470" s="23">
        <f>IF($B470="",0,$H470-$I470-$J470-$K470-$L470-$F470-$G470)</f>
        <v/>
      </c>
      <c r="N470" s="24">
        <f>IF(OR($B470="",$H470=0),0,$M470/$H470)</f>
        <v/>
      </c>
    </row>
    <row r="471">
      <c r="A471" s="21" t="n"/>
      <c r="B471" s="16" t="n"/>
      <c r="C471" s="16" t="n"/>
      <c r="D471" s="22" t="n"/>
      <c r="E471" s="20" t="n"/>
      <c r="F471" s="20" t="n"/>
      <c r="G471" s="20" t="n"/>
      <c r="H471" s="23">
        <f>IF($B471="",0,$D471*$E471)</f>
        <v/>
      </c>
      <c r="I471" s="23">
        <f>IF($B471="",0,IFERROR($H471*INDEX(Config!$B$6:$B$8,MATCH($C471,Config!$A$6:$A$8,0)),0))</f>
        <v/>
      </c>
      <c r="J471" s="23">
        <f>IF($B471="",0,IFERROR($D471*INDEX(Config!$C$6:$C$8,MATCH($C471,Config!$A$6:$A$8,0)),0)+IFERROR(IF(AND(INDEX(Config!$E$6:$E$8,MATCH($C471,Config!$A$6:$A$8,0))&gt;0,$E471&lt;INDEX(Config!$E$6:$E$8,MATCH($C471,Config!$A$6:$A$8,0))),$D471*INDEX(Config!$D$6:$D$8,MATCH($C471,Config!$A$6:$A$8,0)),0),0))</f>
        <v/>
      </c>
      <c r="K471" s="23">
        <f>IF($B471="",0,$H471*Config!$B$15)</f>
        <v/>
      </c>
      <c r="L471" s="23">
        <f>IF($B471="",0,$D471*IFERROR(INDEX(Produtos!$C$5:$C$54,MATCH($B471,Produtos!$A$5:$A$54,0)),0))</f>
        <v/>
      </c>
      <c r="M471" s="23">
        <f>IF($B471="",0,$H471-$I471-$J471-$K471-$L471-$F471-$G471)</f>
        <v/>
      </c>
      <c r="N471" s="24">
        <f>IF(OR($B471="",$H471=0),0,$M471/$H471)</f>
        <v/>
      </c>
    </row>
    <row r="472">
      <c r="A472" s="21" t="n"/>
      <c r="B472" s="16" t="n"/>
      <c r="C472" s="16" t="n"/>
      <c r="D472" s="22" t="n"/>
      <c r="E472" s="20" t="n"/>
      <c r="F472" s="20" t="n"/>
      <c r="G472" s="20" t="n"/>
      <c r="H472" s="23">
        <f>IF($B472="",0,$D472*$E472)</f>
        <v/>
      </c>
      <c r="I472" s="23">
        <f>IF($B472="",0,IFERROR($H472*INDEX(Config!$B$6:$B$8,MATCH($C472,Config!$A$6:$A$8,0)),0))</f>
        <v/>
      </c>
      <c r="J472" s="23">
        <f>IF($B472="",0,IFERROR($D472*INDEX(Config!$C$6:$C$8,MATCH($C472,Config!$A$6:$A$8,0)),0)+IFERROR(IF(AND(INDEX(Config!$E$6:$E$8,MATCH($C472,Config!$A$6:$A$8,0))&gt;0,$E472&lt;INDEX(Config!$E$6:$E$8,MATCH($C472,Config!$A$6:$A$8,0))),$D472*INDEX(Config!$D$6:$D$8,MATCH($C472,Config!$A$6:$A$8,0)),0),0))</f>
        <v/>
      </c>
      <c r="K472" s="23">
        <f>IF($B472="",0,$H472*Config!$B$15)</f>
        <v/>
      </c>
      <c r="L472" s="23">
        <f>IF($B472="",0,$D472*IFERROR(INDEX(Produtos!$C$5:$C$54,MATCH($B472,Produtos!$A$5:$A$54,0)),0))</f>
        <v/>
      </c>
      <c r="M472" s="23">
        <f>IF($B472="",0,$H472-$I472-$J472-$K472-$L472-$F472-$G472)</f>
        <v/>
      </c>
      <c r="N472" s="24">
        <f>IF(OR($B472="",$H472=0),0,$M472/$H472)</f>
        <v/>
      </c>
    </row>
    <row r="473">
      <c r="A473" s="21" t="n"/>
      <c r="B473" s="16" t="n"/>
      <c r="C473" s="16" t="n"/>
      <c r="D473" s="22" t="n"/>
      <c r="E473" s="20" t="n"/>
      <c r="F473" s="20" t="n"/>
      <c r="G473" s="20" t="n"/>
      <c r="H473" s="23">
        <f>IF($B473="",0,$D473*$E473)</f>
        <v/>
      </c>
      <c r="I473" s="23">
        <f>IF($B473="",0,IFERROR($H473*INDEX(Config!$B$6:$B$8,MATCH($C473,Config!$A$6:$A$8,0)),0))</f>
        <v/>
      </c>
      <c r="J473" s="23">
        <f>IF($B473="",0,IFERROR($D473*INDEX(Config!$C$6:$C$8,MATCH($C473,Config!$A$6:$A$8,0)),0)+IFERROR(IF(AND(INDEX(Config!$E$6:$E$8,MATCH($C473,Config!$A$6:$A$8,0))&gt;0,$E473&lt;INDEX(Config!$E$6:$E$8,MATCH($C473,Config!$A$6:$A$8,0))),$D473*INDEX(Config!$D$6:$D$8,MATCH($C473,Config!$A$6:$A$8,0)),0),0))</f>
        <v/>
      </c>
      <c r="K473" s="23">
        <f>IF($B473="",0,$H473*Config!$B$15)</f>
        <v/>
      </c>
      <c r="L473" s="23">
        <f>IF($B473="",0,$D473*IFERROR(INDEX(Produtos!$C$5:$C$54,MATCH($B473,Produtos!$A$5:$A$54,0)),0))</f>
        <v/>
      </c>
      <c r="M473" s="23">
        <f>IF($B473="",0,$H473-$I473-$J473-$K473-$L473-$F473-$G473)</f>
        <v/>
      </c>
      <c r="N473" s="24">
        <f>IF(OR($B473="",$H473=0),0,$M473/$H473)</f>
        <v/>
      </c>
    </row>
    <row r="474">
      <c r="A474" s="21" t="n"/>
      <c r="B474" s="16" t="n"/>
      <c r="C474" s="16" t="n"/>
      <c r="D474" s="22" t="n"/>
      <c r="E474" s="20" t="n"/>
      <c r="F474" s="20" t="n"/>
      <c r="G474" s="20" t="n"/>
      <c r="H474" s="23">
        <f>IF($B474="",0,$D474*$E474)</f>
        <v/>
      </c>
      <c r="I474" s="23">
        <f>IF($B474="",0,IFERROR($H474*INDEX(Config!$B$6:$B$8,MATCH($C474,Config!$A$6:$A$8,0)),0))</f>
        <v/>
      </c>
      <c r="J474" s="23">
        <f>IF($B474="",0,IFERROR($D474*INDEX(Config!$C$6:$C$8,MATCH($C474,Config!$A$6:$A$8,0)),0)+IFERROR(IF(AND(INDEX(Config!$E$6:$E$8,MATCH($C474,Config!$A$6:$A$8,0))&gt;0,$E474&lt;INDEX(Config!$E$6:$E$8,MATCH($C474,Config!$A$6:$A$8,0))),$D474*INDEX(Config!$D$6:$D$8,MATCH($C474,Config!$A$6:$A$8,0)),0),0))</f>
        <v/>
      </c>
      <c r="K474" s="23">
        <f>IF($B474="",0,$H474*Config!$B$15)</f>
        <v/>
      </c>
      <c r="L474" s="23">
        <f>IF($B474="",0,$D474*IFERROR(INDEX(Produtos!$C$5:$C$54,MATCH($B474,Produtos!$A$5:$A$54,0)),0))</f>
        <v/>
      </c>
      <c r="M474" s="23">
        <f>IF($B474="",0,$H474-$I474-$J474-$K474-$L474-$F474-$G474)</f>
        <v/>
      </c>
      <c r="N474" s="24">
        <f>IF(OR($B474="",$H474=0),0,$M474/$H474)</f>
        <v/>
      </c>
    </row>
    <row r="475">
      <c r="A475" s="21" t="n"/>
      <c r="B475" s="16" t="n"/>
      <c r="C475" s="16" t="n"/>
      <c r="D475" s="22" t="n"/>
      <c r="E475" s="20" t="n"/>
      <c r="F475" s="20" t="n"/>
      <c r="G475" s="20" t="n"/>
      <c r="H475" s="23">
        <f>IF($B475="",0,$D475*$E475)</f>
        <v/>
      </c>
      <c r="I475" s="23">
        <f>IF($B475="",0,IFERROR($H475*INDEX(Config!$B$6:$B$8,MATCH($C475,Config!$A$6:$A$8,0)),0))</f>
        <v/>
      </c>
      <c r="J475" s="23">
        <f>IF($B475="",0,IFERROR($D475*INDEX(Config!$C$6:$C$8,MATCH($C475,Config!$A$6:$A$8,0)),0)+IFERROR(IF(AND(INDEX(Config!$E$6:$E$8,MATCH($C475,Config!$A$6:$A$8,0))&gt;0,$E475&lt;INDEX(Config!$E$6:$E$8,MATCH($C475,Config!$A$6:$A$8,0))),$D475*INDEX(Config!$D$6:$D$8,MATCH($C475,Config!$A$6:$A$8,0)),0),0))</f>
        <v/>
      </c>
      <c r="K475" s="23">
        <f>IF($B475="",0,$H475*Config!$B$15)</f>
        <v/>
      </c>
      <c r="L475" s="23">
        <f>IF($B475="",0,$D475*IFERROR(INDEX(Produtos!$C$5:$C$54,MATCH($B475,Produtos!$A$5:$A$54,0)),0))</f>
        <v/>
      </c>
      <c r="M475" s="23">
        <f>IF($B475="",0,$H475-$I475-$J475-$K475-$L475-$F475-$G475)</f>
        <v/>
      </c>
      <c r="N475" s="24">
        <f>IF(OR($B475="",$H475=0),0,$M475/$H475)</f>
        <v/>
      </c>
    </row>
    <row r="476">
      <c r="A476" s="21" t="n"/>
      <c r="B476" s="16" t="n"/>
      <c r="C476" s="16" t="n"/>
      <c r="D476" s="22" t="n"/>
      <c r="E476" s="20" t="n"/>
      <c r="F476" s="20" t="n"/>
      <c r="G476" s="20" t="n"/>
      <c r="H476" s="23">
        <f>IF($B476="",0,$D476*$E476)</f>
        <v/>
      </c>
      <c r="I476" s="23">
        <f>IF($B476="",0,IFERROR($H476*INDEX(Config!$B$6:$B$8,MATCH($C476,Config!$A$6:$A$8,0)),0))</f>
        <v/>
      </c>
      <c r="J476" s="23">
        <f>IF($B476="",0,IFERROR($D476*INDEX(Config!$C$6:$C$8,MATCH($C476,Config!$A$6:$A$8,0)),0)+IFERROR(IF(AND(INDEX(Config!$E$6:$E$8,MATCH($C476,Config!$A$6:$A$8,0))&gt;0,$E476&lt;INDEX(Config!$E$6:$E$8,MATCH($C476,Config!$A$6:$A$8,0))),$D476*INDEX(Config!$D$6:$D$8,MATCH($C476,Config!$A$6:$A$8,0)),0),0))</f>
        <v/>
      </c>
      <c r="K476" s="23">
        <f>IF($B476="",0,$H476*Config!$B$15)</f>
        <v/>
      </c>
      <c r="L476" s="23">
        <f>IF($B476="",0,$D476*IFERROR(INDEX(Produtos!$C$5:$C$54,MATCH($B476,Produtos!$A$5:$A$54,0)),0))</f>
        <v/>
      </c>
      <c r="M476" s="23">
        <f>IF($B476="",0,$H476-$I476-$J476-$K476-$L476-$F476-$G476)</f>
        <v/>
      </c>
      <c r="N476" s="24">
        <f>IF(OR($B476="",$H476=0),0,$M476/$H476)</f>
        <v/>
      </c>
    </row>
    <row r="477">
      <c r="A477" s="21" t="n"/>
      <c r="B477" s="16" t="n"/>
      <c r="C477" s="16" t="n"/>
      <c r="D477" s="22" t="n"/>
      <c r="E477" s="20" t="n"/>
      <c r="F477" s="20" t="n"/>
      <c r="G477" s="20" t="n"/>
      <c r="H477" s="23">
        <f>IF($B477="",0,$D477*$E477)</f>
        <v/>
      </c>
      <c r="I477" s="23">
        <f>IF($B477="",0,IFERROR($H477*INDEX(Config!$B$6:$B$8,MATCH($C477,Config!$A$6:$A$8,0)),0))</f>
        <v/>
      </c>
      <c r="J477" s="23">
        <f>IF($B477="",0,IFERROR($D477*INDEX(Config!$C$6:$C$8,MATCH($C477,Config!$A$6:$A$8,0)),0)+IFERROR(IF(AND(INDEX(Config!$E$6:$E$8,MATCH($C477,Config!$A$6:$A$8,0))&gt;0,$E477&lt;INDEX(Config!$E$6:$E$8,MATCH($C477,Config!$A$6:$A$8,0))),$D477*INDEX(Config!$D$6:$D$8,MATCH($C477,Config!$A$6:$A$8,0)),0),0))</f>
        <v/>
      </c>
      <c r="K477" s="23">
        <f>IF($B477="",0,$H477*Config!$B$15)</f>
        <v/>
      </c>
      <c r="L477" s="23">
        <f>IF($B477="",0,$D477*IFERROR(INDEX(Produtos!$C$5:$C$54,MATCH($B477,Produtos!$A$5:$A$54,0)),0))</f>
        <v/>
      </c>
      <c r="M477" s="23">
        <f>IF($B477="",0,$H477-$I477-$J477-$K477-$L477-$F477-$G477)</f>
        <v/>
      </c>
      <c r="N477" s="24">
        <f>IF(OR($B477="",$H477=0),0,$M477/$H477)</f>
        <v/>
      </c>
    </row>
    <row r="478">
      <c r="A478" s="21" t="n"/>
      <c r="B478" s="16" t="n"/>
      <c r="C478" s="16" t="n"/>
      <c r="D478" s="22" t="n"/>
      <c r="E478" s="20" t="n"/>
      <c r="F478" s="20" t="n"/>
      <c r="G478" s="20" t="n"/>
      <c r="H478" s="23">
        <f>IF($B478="",0,$D478*$E478)</f>
        <v/>
      </c>
      <c r="I478" s="23">
        <f>IF($B478="",0,IFERROR($H478*INDEX(Config!$B$6:$B$8,MATCH($C478,Config!$A$6:$A$8,0)),0))</f>
        <v/>
      </c>
      <c r="J478" s="23">
        <f>IF($B478="",0,IFERROR($D478*INDEX(Config!$C$6:$C$8,MATCH($C478,Config!$A$6:$A$8,0)),0)+IFERROR(IF(AND(INDEX(Config!$E$6:$E$8,MATCH($C478,Config!$A$6:$A$8,0))&gt;0,$E478&lt;INDEX(Config!$E$6:$E$8,MATCH($C478,Config!$A$6:$A$8,0))),$D478*INDEX(Config!$D$6:$D$8,MATCH($C478,Config!$A$6:$A$8,0)),0),0))</f>
        <v/>
      </c>
      <c r="K478" s="23">
        <f>IF($B478="",0,$H478*Config!$B$15)</f>
        <v/>
      </c>
      <c r="L478" s="23">
        <f>IF($B478="",0,$D478*IFERROR(INDEX(Produtos!$C$5:$C$54,MATCH($B478,Produtos!$A$5:$A$54,0)),0))</f>
        <v/>
      </c>
      <c r="M478" s="23">
        <f>IF($B478="",0,$H478-$I478-$J478-$K478-$L478-$F478-$G478)</f>
        <v/>
      </c>
      <c r="N478" s="24">
        <f>IF(OR($B478="",$H478=0),0,$M478/$H478)</f>
        <v/>
      </c>
    </row>
    <row r="479">
      <c r="A479" s="21" t="n"/>
      <c r="B479" s="16" t="n"/>
      <c r="C479" s="16" t="n"/>
      <c r="D479" s="22" t="n"/>
      <c r="E479" s="20" t="n"/>
      <c r="F479" s="20" t="n"/>
      <c r="G479" s="20" t="n"/>
      <c r="H479" s="23">
        <f>IF($B479="",0,$D479*$E479)</f>
        <v/>
      </c>
      <c r="I479" s="23">
        <f>IF($B479="",0,IFERROR($H479*INDEX(Config!$B$6:$B$8,MATCH($C479,Config!$A$6:$A$8,0)),0))</f>
        <v/>
      </c>
      <c r="J479" s="23">
        <f>IF($B479="",0,IFERROR($D479*INDEX(Config!$C$6:$C$8,MATCH($C479,Config!$A$6:$A$8,0)),0)+IFERROR(IF(AND(INDEX(Config!$E$6:$E$8,MATCH($C479,Config!$A$6:$A$8,0))&gt;0,$E479&lt;INDEX(Config!$E$6:$E$8,MATCH($C479,Config!$A$6:$A$8,0))),$D479*INDEX(Config!$D$6:$D$8,MATCH($C479,Config!$A$6:$A$8,0)),0),0))</f>
        <v/>
      </c>
      <c r="K479" s="23">
        <f>IF($B479="",0,$H479*Config!$B$15)</f>
        <v/>
      </c>
      <c r="L479" s="23">
        <f>IF($B479="",0,$D479*IFERROR(INDEX(Produtos!$C$5:$C$54,MATCH($B479,Produtos!$A$5:$A$54,0)),0))</f>
        <v/>
      </c>
      <c r="M479" s="23">
        <f>IF($B479="",0,$H479-$I479-$J479-$K479-$L479-$F479-$G479)</f>
        <v/>
      </c>
      <c r="N479" s="24">
        <f>IF(OR($B479="",$H479=0),0,$M479/$H479)</f>
        <v/>
      </c>
    </row>
    <row r="480">
      <c r="A480" s="21" t="n"/>
      <c r="B480" s="16" t="n"/>
      <c r="C480" s="16" t="n"/>
      <c r="D480" s="22" t="n"/>
      <c r="E480" s="20" t="n"/>
      <c r="F480" s="20" t="n"/>
      <c r="G480" s="20" t="n"/>
      <c r="H480" s="23">
        <f>IF($B480="",0,$D480*$E480)</f>
        <v/>
      </c>
      <c r="I480" s="23">
        <f>IF($B480="",0,IFERROR($H480*INDEX(Config!$B$6:$B$8,MATCH($C480,Config!$A$6:$A$8,0)),0))</f>
        <v/>
      </c>
      <c r="J480" s="23">
        <f>IF($B480="",0,IFERROR($D480*INDEX(Config!$C$6:$C$8,MATCH($C480,Config!$A$6:$A$8,0)),0)+IFERROR(IF(AND(INDEX(Config!$E$6:$E$8,MATCH($C480,Config!$A$6:$A$8,0))&gt;0,$E480&lt;INDEX(Config!$E$6:$E$8,MATCH($C480,Config!$A$6:$A$8,0))),$D480*INDEX(Config!$D$6:$D$8,MATCH($C480,Config!$A$6:$A$8,0)),0),0))</f>
        <v/>
      </c>
      <c r="K480" s="23">
        <f>IF($B480="",0,$H480*Config!$B$15)</f>
        <v/>
      </c>
      <c r="L480" s="23">
        <f>IF($B480="",0,$D480*IFERROR(INDEX(Produtos!$C$5:$C$54,MATCH($B480,Produtos!$A$5:$A$54,0)),0))</f>
        <v/>
      </c>
      <c r="M480" s="23">
        <f>IF($B480="",0,$H480-$I480-$J480-$K480-$L480-$F480-$G480)</f>
        <v/>
      </c>
      <c r="N480" s="24">
        <f>IF(OR($B480="",$H480=0),0,$M480/$H480)</f>
        <v/>
      </c>
    </row>
    <row r="481">
      <c r="A481" s="21" t="n"/>
      <c r="B481" s="16" t="n"/>
      <c r="C481" s="16" t="n"/>
      <c r="D481" s="22" t="n"/>
      <c r="E481" s="20" t="n"/>
      <c r="F481" s="20" t="n"/>
      <c r="G481" s="20" t="n"/>
      <c r="H481" s="23">
        <f>IF($B481="",0,$D481*$E481)</f>
        <v/>
      </c>
      <c r="I481" s="23">
        <f>IF($B481="",0,IFERROR($H481*INDEX(Config!$B$6:$B$8,MATCH($C481,Config!$A$6:$A$8,0)),0))</f>
        <v/>
      </c>
      <c r="J481" s="23">
        <f>IF($B481="",0,IFERROR($D481*INDEX(Config!$C$6:$C$8,MATCH($C481,Config!$A$6:$A$8,0)),0)+IFERROR(IF(AND(INDEX(Config!$E$6:$E$8,MATCH($C481,Config!$A$6:$A$8,0))&gt;0,$E481&lt;INDEX(Config!$E$6:$E$8,MATCH($C481,Config!$A$6:$A$8,0))),$D481*INDEX(Config!$D$6:$D$8,MATCH($C481,Config!$A$6:$A$8,0)),0),0))</f>
        <v/>
      </c>
      <c r="K481" s="23">
        <f>IF($B481="",0,$H481*Config!$B$15)</f>
        <v/>
      </c>
      <c r="L481" s="23">
        <f>IF($B481="",0,$D481*IFERROR(INDEX(Produtos!$C$5:$C$54,MATCH($B481,Produtos!$A$5:$A$54,0)),0))</f>
        <v/>
      </c>
      <c r="M481" s="23">
        <f>IF($B481="",0,$H481-$I481-$J481-$K481-$L481-$F481-$G481)</f>
        <v/>
      </c>
      <c r="N481" s="24">
        <f>IF(OR($B481="",$H481=0),0,$M481/$H481)</f>
        <v/>
      </c>
    </row>
    <row r="482">
      <c r="A482" s="21" t="n"/>
      <c r="B482" s="16" t="n"/>
      <c r="C482" s="16" t="n"/>
      <c r="D482" s="22" t="n"/>
      <c r="E482" s="20" t="n"/>
      <c r="F482" s="20" t="n"/>
      <c r="G482" s="20" t="n"/>
      <c r="H482" s="23">
        <f>IF($B482="",0,$D482*$E482)</f>
        <v/>
      </c>
      <c r="I482" s="23">
        <f>IF($B482="",0,IFERROR($H482*INDEX(Config!$B$6:$B$8,MATCH($C482,Config!$A$6:$A$8,0)),0))</f>
        <v/>
      </c>
      <c r="J482" s="23">
        <f>IF($B482="",0,IFERROR($D482*INDEX(Config!$C$6:$C$8,MATCH($C482,Config!$A$6:$A$8,0)),0)+IFERROR(IF(AND(INDEX(Config!$E$6:$E$8,MATCH($C482,Config!$A$6:$A$8,0))&gt;0,$E482&lt;INDEX(Config!$E$6:$E$8,MATCH($C482,Config!$A$6:$A$8,0))),$D482*INDEX(Config!$D$6:$D$8,MATCH($C482,Config!$A$6:$A$8,0)),0),0))</f>
        <v/>
      </c>
      <c r="K482" s="23">
        <f>IF($B482="",0,$H482*Config!$B$15)</f>
        <v/>
      </c>
      <c r="L482" s="23">
        <f>IF($B482="",0,$D482*IFERROR(INDEX(Produtos!$C$5:$C$54,MATCH($B482,Produtos!$A$5:$A$54,0)),0))</f>
        <v/>
      </c>
      <c r="M482" s="23">
        <f>IF($B482="",0,$H482-$I482-$J482-$K482-$L482-$F482-$G482)</f>
        <v/>
      </c>
      <c r="N482" s="24">
        <f>IF(OR($B482="",$H482=0),0,$M482/$H482)</f>
        <v/>
      </c>
    </row>
    <row r="483">
      <c r="A483" s="21" t="n"/>
      <c r="B483" s="16" t="n"/>
      <c r="C483" s="16" t="n"/>
      <c r="D483" s="22" t="n"/>
      <c r="E483" s="20" t="n"/>
      <c r="F483" s="20" t="n"/>
      <c r="G483" s="20" t="n"/>
      <c r="H483" s="23">
        <f>IF($B483="",0,$D483*$E483)</f>
        <v/>
      </c>
      <c r="I483" s="23">
        <f>IF($B483="",0,IFERROR($H483*INDEX(Config!$B$6:$B$8,MATCH($C483,Config!$A$6:$A$8,0)),0))</f>
        <v/>
      </c>
      <c r="J483" s="23">
        <f>IF($B483="",0,IFERROR($D483*INDEX(Config!$C$6:$C$8,MATCH($C483,Config!$A$6:$A$8,0)),0)+IFERROR(IF(AND(INDEX(Config!$E$6:$E$8,MATCH($C483,Config!$A$6:$A$8,0))&gt;0,$E483&lt;INDEX(Config!$E$6:$E$8,MATCH($C483,Config!$A$6:$A$8,0))),$D483*INDEX(Config!$D$6:$D$8,MATCH($C483,Config!$A$6:$A$8,0)),0),0))</f>
        <v/>
      </c>
      <c r="K483" s="23">
        <f>IF($B483="",0,$H483*Config!$B$15)</f>
        <v/>
      </c>
      <c r="L483" s="23">
        <f>IF($B483="",0,$D483*IFERROR(INDEX(Produtos!$C$5:$C$54,MATCH($B483,Produtos!$A$5:$A$54,0)),0))</f>
        <v/>
      </c>
      <c r="M483" s="23">
        <f>IF($B483="",0,$H483-$I483-$J483-$K483-$L483-$F483-$G483)</f>
        <v/>
      </c>
      <c r="N483" s="24">
        <f>IF(OR($B483="",$H483=0),0,$M483/$H483)</f>
        <v/>
      </c>
    </row>
    <row r="484">
      <c r="A484" s="21" t="n"/>
      <c r="B484" s="16" t="n"/>
      <c r="C484" s="16" t="n"/>
      <c r="D484" s="22" t="n"/>
      <c r="E484" s="20" t="n"/>
      <c r="F484" s="20" t="n"/>
      <c r="G484" s="20" t="n"/>
      <c r="H484" s="23">
        <f>IF($B484="",0,$D484*$E484)</f>
        <v/>
      </c>
      <c r="I484" s="23">
        <f>IF($B484="",0,IFERROR($H484*INDEX(Config!$B$6:$B$8,MATCH($C484,Config!$A$6:$A$8,0)),0))</f>
        <v/>
      </c>
      <c r="J484" s="23">
        <f>IF($B484="",0,IFERROR($D484*INDEX(Config!$C$6:$C$8,MATCH($C484,Config!$A$6:$A$8,0)),0)+IFERROR(IF(AND(INDEX(Config!$E$6:$E$8,MATCH($C484,Config!$A$6:$A$8,0))&gt;0,$E484&lt;INDEX(Config!$E$6:$E$8,MATCH($C484,Config!$A$6:$A$8,0))),$D484*INDEX(Config!$D$6:$D$8,MATCH($C484,Config!$A$6:$A$8,0)),0),0))</f>
        <v/>
      </c>
      <c r="K484" s="23">
        <f>IF($B484="",0,$H484*Config!$B$15)</f>
        <v/>
      </c>
      <c r="L484" s="23">
        <f>IF($B484="",0,$D484*IFERROR(INDEX(Produtos!$C$5:$C$54,MATCH($B484,Produtos!$A$5:$A$54,0)),0))</f>
        <v/>
      </c>
      <c r="M484" s="23">
        <f>IF($B484="",0,$H484-$I484-$J484-$K484-$L484-$F484-$G484)</f>
        <v/>
      </c>
      <c r="N484" s="24">
        <f>IF(OR($B484="",$H484=0),0,$M484/$H484)</f>
        <v/>
      </c>
    </row>
    <row r="485">
      <c r="A485" s="21" t="n"/>
      <c r="B485" s="16" t="n"/>
      <c r="C485" s="16" t="n"/>
      <c r="D485" s="22" t="n"/>
      <c r="E485" s="20" t="n"/>
      <c r="F485" s="20" t="n"/>
      <c r="G485" s="20" t="n"/>
      <c r="H485" s="23">
        <f>IF($B485="",0,$D485*$E485)</f>
        <v/>
      </c>
      <c r="I485" s="23">
        <f>IF($B485="",0,IFERROR($H485*INDEX(Config!$B$6:$B$8,MATCH($C485,Config!$A$6:$A$8,0)),0))</f>
        <v/>
      </c>
      <c r="J485" s="23">
        <f>IF($B485="",0,IFERROR($D485*INDEX(Config!$C$6:$C$8,MATCH($C485,Config!$A$6:$A$8,0)),0)+IFERROR(IF(AND(INDEX(Config!$E$6:$E$8,MATCH($C485,Config!$A$6:$A$8,0))&gt;0,$E485&lt;INDEX(Config!$E$6:$E$8,MATCH($C485,Config!$A$6:$A$8,0))),$D485*INDEX(Config!$D$6:$D$8,MATCH($C485,Config!$A$6:$A$8,0)),0),0))</f>
        <v/>
      </c>
      <c r="K485" s="23">
        <f>IF($B485="",0,$H485*Config!$B$15)</f>
        <v/>
      </c>
      <c r="L485" s="23">
        <f>IF($B485="",0,$D485*IFERROR(INDEX(Produtos!$C$5:$C$54,MATCH($B485,Produtos!$A$5:$A$54,0)),0))</f>
        <v/>
      </c>
      <c r="M485" s="23">
        <f>IF($B485="",0,$H485-$I485-$J485-$K485-$L485-$F485-$G485)</f>
        <v/>
      </c>
      <c r="N485" s="24">
        <f>IF(OR($B485="",$H485=0),0,$M485/$H485)</f>
        <v/>
      </c>
    </row>
    <row r="486">
      <c r="A486" s="21" t="n"/>
      <c r="B486" s="16" t="n"/>
      <c r="C486" s="16" t="n"/>
      <c r="D486" s="22" t="n"/>
      <c r="E486" s="20" t="n"/>
      <c r="F486" s="20" t="n"/>
      <c r="G486" s="20" t="n"/>
      <c r="H486" s="23">
        <f>IF($B486="",0,$D486*$E486)</f>
        <v/>
      </c>
      <c r="I486" s="23">
        <f>IF($B486="",0,IFERROR($H486*INDEX(Config!$B$6:$B$8,MATCH($C486,Config!$A$6:$A$8,0)),0))</f>
        <v/>
      </c>
      <c r="J486" s="23">
        <f>IF($B486="",0,IFERROR($D486*INDEX(Config!$C$6:$C$8,MATCH($C486,Config!$A$6:$A$8,0)),0)+IFERROR(IF(AND(INDEX(Config!$E$6:$E$8,MATCH($C486,Config!$A$6:$A$8,0))&gt;0,$E486&lt;INDEX(Config!$E$6:$E$8,MATCH($C486,Config!$A$6:$A$8,0))),$D486*INDEX(Config!$D$6:$D$8,MATCH($C486,Config!$A$6:$A$8,0)),0),0))</f>
        <v/>
      </c>
      <c r="K486" s="23">
        <f>IF($B486="",0,$H486*Config!$B$15)</f>
        <v/>
      </c>
      <c r="L486" s="23">
        <f>IF($B486="",0,$D486*IFERROR(INDEX(Produtos!$C$5:$C$54,MATCH($B486,Produtos!$A$5:$A$54,0)),0))</f>
        <v/>
      </c>
      <c r="M486" s="23">
        <f>IF($B486="",0,$H486-$I486-$J486-$K486-$L486-$F486-$G486)</f>
        <v/>
      </c>
      <c r="N486" s="24">
        <f>IF(OR($B486="",$H486=0),0,$M486/$H486)</f>
        <v/>
      </c>
    </row>
    <row r="487">
      <c r="A487" s="21" t="n"/>
      <c r="B487" s="16" t="n"/>
      <c r="C487" s="16" t="n"/>
      <c r="D487" s="22" t="n"/>
      <c r="E487" s="20" t="n"/>
      <c r="F487" s="20" t="n"/>
      <c r="G487" s="20" t="n"/>
      <c r="H487" s="23">
        <f>IF($B487="",0,$D487*$E487)</f>
        <v/>
      </c>
      <c r="I487" s="23">
        <f>IF($B487="",0,IFERROR($H487*INDEX(Config!$B$6:$B$8,MATCH($C487,Config!$A$6:$A$8,0)),0))</f>
        <v/>
      </c>
      <c r="J487" s="23">
        <f>IF($B487="",0,IFERROR($D487*INDEX(Config!$C$6:$C$8,MATCH($C487,Config!$A$6:$A$8,0)),0)+IFERROR(IF(AND(INDEX(Config!$E$6:$E$8,MATCH($C487,Config!$A$6:$A$8,0))&gt;0,$E487&lt;INDEX(Config!$E$6:$E$8,MATCH($C487,Config!$A$6:$A$8,0))),$D487*INDEX(Config!$D$6:$D$8,MATCH($C487,Config!$A$6:$A$8,0)),0),0))</f>
        <v/>
      </c>
      <c r="K487" s="23">
        <f>IF($B487="",0,$H487*Config!$B$15)</f>
        <v/>
      </c>
      <c r="L487" s="23">
        <f>IF($B487="",0,$D487*IFERROR(INDEX(Produtos!$C$5:$C$54,MATCH($B487,Produtos!$A$5:$A$54,0)),0))</f>
        <v/>
      </c>
      <c r="M487" s="23">
        <f>IF($B487="",0,$H487-$I487-$J487-$K487-$L487-$F487-$G487)</f>
        <v/>
      </c>
      <c r="N487" s="24">
        <f>IF(OR($B487="",$H487=0),0,$M487/$H487)</f>
        <v/>
      </c>
    </row>
    <row r="488">
      <c r="A488" s="21" t="n"/>
      <c r="B488" s="16" t="n"/>
      <c r="C488" s="16" t="n"/>
      <c r="D488" s="22" t="n"/>
      <c r="E488" s="20" t="n"/>
      <c r="F488" s="20" t="n"/>
      <c r="G488" s="20" t="n"/>
      <c r="H488" s="23">
        <f>IF($B488="",0,$D488*$E488)</f>
        <v/>
      </c>
      <c r="I488" s="23">
        <f>IF($B488="",0,IFERROR($H488*INDEX(Config!$B$6:$B$8,MATCH($C488,Config!$A$6:$A$8,0)),0))</f>
        <v/>
      </c>
      <c r="J488" s="23">
        <f>IF($B488="",0,IFERROR($D488*INDEX(Config!$C$6:$C$8,MATCH($C488,Config!$A$6:$A$8,0)),0)+IFERROR(IF(AND(INDEX(Config!$E$6:$E$8,MATCH($C488,Config!$A$6:$A$8,0))&gt;0,$E488&lt;INDEX(Config!$E$6:$E$8,MATCH($C488,Config!$A$6:$A$8,0))),$D488*INDEX(Config!$D$6:$D$8,MATCH($C488,Config!$A$6:$A$8,0)),0),0))</f>
        <v/>
      </c>
      <c r="K488" s="23">
        <f>IF($B488="",0,$H488*Config!$B$15)</f>
        <v/>
      </c>
      <c r="L488" s="23">
        <f>IF($B488="",0,$D488*IFERROR(INDEX(Produtos!$C$5:$C$54,MATCH($B488,Produtos!$A$5:$A$54,0)),0))</f>
        <v/>
      </c>
      <c r="M488" s="23">
        <f>IF($B488="",0,$H488-$I488-$J488-$K488-$L488-$F488-$G488)</f>
        <v/>
      </c>
      <c r="N488" s="24">
        <f>IF(OR($B488="",$H488=0),0,$M488/$H488)</f>
        <v/>
      </c>
    </row>
    <row r="489">
      <c r="A489" s="21" t="n"/>
      <c r="B489" s="16" t="n"/>
      <c r="C489" s="16" t="n"/>
      <c r="D489" s="22" t="n"/>
      <c r="E489" s="20" t="n"/>
      <c r="F489" s="20" t="n"/>
      <c r="G489" s="20" t="n"/>
      <c r="H489" s="23">
        <f>IF($B489="",0,$D489*$E489)</f>
        <v/>
      </c>
      <c r="I489" s="23">
        <f>IF($B489="",0,IFERROR($H489*INDEX(Config!$B$6:$B$8,MATCH($C489,Config!$A$6:$A$8,0)),0))</f>
        <v/>
      </c>
      <c r="J489" s="23">
        <f>IF($B489="",0,IFERROR($D489*INDEX(Config!$C$6:$C$8,MATCH($C489,Config!$A$6:$A$8,0)),0)+IFERROR(IF(AND(INDEX(Config!$E$6:$E$8,MATCH($C489,Config!$A$6:$A$8,0))&gt;0,$E489&lt;INDEX(Config!$E$6:$E$8,MATCH($C489,Config!$A$6:$A$8,0))),$D489*INDEX(Config!$D$6:$D$8,MATCH($C489,Config!$A$6:$A$8,0)),0),0))</f>
        <v/>
      </c>
      <c r="K489" s="23">
        <f>IF($B489="",0,$H489*Config!$B$15)</f>
        <v/>
      </c>
      <c r="L489" s="23">
        <f>IF($B489="",0,$D489*IFERROR(INDEX(Produtos!$C$5:$C$54,MATCH($B489,Produtos!$A$5:$A$54,0)),0))</f>
        <v/>
      </c>
      <c r="M489" s="23">
        <f>IF($B489="",0,$H489-$I489-$J489-$K489-$L489-$F489-$G489)</f>
        <v/>
      </c>
      <c r="N489" s="24">
        <f>IF(OR($B489="",$H489=0),0,$M489/$H489)</f>
        <v/>
      </c>
    </row>
    <row r="490">
      <c r="A490" s="21" t="n"/>
      <c r="B490" s="16" t="n"/>
      <c r="C490" s="16" t="n"/>
      <c r="D490" s="22" t="n"/>
      <c r="E490" s="20" t="n"/>
      <c r="F490" s="20" t="n"/>
      <c r="G490" s="20" t="n"/>
      <c r="H490" s="23">
        <f>IF($B490="",0,$D490*$E490)</f>
        <v/>
      </c>
      <c r="I490" s="23">
        <f>IF($B490="",0,IFERROR($H490*INDEX(Config!$B$6:$B$8,MATCH($C490,Config!$A$6:$A$8,0)),0))</f>
        <v/>
      </c>
      <c r="J490" s="23">
        <f>IF($B490="",0,IFERROR($D490*INDEX(Config!$C$6:$C$8,MATCH($C490,Config!$A$6:$A$8,0)),0)+IFERROR(IF(AND(INDEX(Config!$E$6:$E$8,MATCH($C490,Config!$A$6:$A$8,0))&gt;0,$E490&lt;INDEX(Config!$E$6:$E$8,MATCH($C490,Config!$A$6:$A$8,0))),$D490*INDEX(Config!$D$6:$D$8,MATCH($C490,Config!$A$6:$A$8,0)),0),0))</f>
        <v/>
      </c>
      <c r="K490" s="23">
        <f>IF($B490="",0,$H490*Config!$B$15)</f>
        <v/>
      </c>
      <c r="L490" s="23">
        <f>IF($B490="",0,$D490*IFERROR(INDEX(Produtos!$C$5:$C$54,MATCH($B490,Produtos!$A$5:$A$54,0)),0))</f>
        <v/>
      </c>
      <c r="M490" s="23">
        <f>IF($B490="",0,$H490-$I490-$J490-$K490-$L490-$F490-$G490)</f>
        <v/>
      </c>
      <c r="N490" s="24">
        <f>IF(OR($B490="",$H490=0),0,$M490/$H490)</f>
        <v/>
      </c>
    </row>
    <row r="491">
      <c r="A491" s="21" t="n"/>
      <c r="B491" s="16" t="n"/>
      <c r="C491" s="16" t="n"/>
      <c r="D491" s="22" t="n"/>
      <c r="E491" s="20" t="n"/>
      <c r="F491" s="20" t="n"/>
      <c r="G491" s="20" t="n"/>
      <c r="H491" s="23">
        <f>IF($B491="",0,$D491*$E491)</f>
        <v/>
      </c>
      <c r="I491" s="23">
        <f>IF($B491="",0,IFERROR($H491*INDEX(Config!$B$6:$B$8,MATCH($C491,Config!$A$6:$A$8,0)),0))</f>
        <v/>
      </c>
      <c r="J491" s="23">
        <f>IF($B491="",0,IFERROR($D491*INDEX(Config!$C$6:$C$8,MATCH($C491,Config!$A$6:$A$8,0)),0)+IFERROR(IF(AND(INDEX(Config!$E$6:$E$8,MATCH($C491,Config!$A$6:$A$8,0))&gt;0,$E491&lt;INDEX(Config!$E$6:$E$8,MATCH($C491,Config!$A$6:$A$8,0))),$D491*INDEX(Config!$D$6:$D$8,MATCH($C491,Config!$A$6:$A$8,0)),0),0))</f>
        <v/>
      </c>
      <c r="K491" s="23">
        <f>IF($B491="",0,$H491*Config!$B$15)</f>
        <v/>
      </c>
      <c r="L491" s="23">
        <f>IF($B491="",0,$D491*IFERROR(INDEX(Produtos!$C$5:$C$54,MATCH($B491,Produtos!$A$5:$A$54,0)),0))</f>
        <v/>
      </c>
      <c r="M491" s="23">
        <f>IF($B491="",0,$H491-$I491-$J491-$K491-$L491-$F491-$G491)</f>
        <v/>
      </c>
      <c r="N491" s="24">
        <f>IF(OR($B491="",$H491=0),0,$M491/$H491)</f>
        <v/>
      </c>
    </row>
    <row r="492">
      <c r="A492" s="21" t="n"/>
      <c r="B492" s="16" t="n"/>
      <c r="C492" s="16" t="n"/>
      <c r="D492" s="22" t="n"/>
      <c r="E492" s="20" t="n"/>
      <c r="F492" s="20" t="n"/>
      <c r="G492" s="20" t="n"/>
      <c r="H492" s="23">
        <f>IF($B492="",0,$D492*$E492)</f>
        <v/>
      </c>
      <c r="I492" s="23">
        <f>IF($B492="",0,IFERROR($H492*INDEX(Config!$B$6:$B$8,MATCH($C492,Config!$A$6:$A$8,0)),0))</f>
        <v/>
      </c>
      <c r="J492" s="23">
        <f>IF($B492="",0,IFERROR($D492*INDEX(Config!$C$6:$C$8,MATCH($C492,Config!$A$6:$A$8,0)),0)+IFERROR(IF(AND(INDEX(Config!$E$6:$E$8,MATCH($C492,Config!$A$6:$A$8,0))&gt;0,$E492&lt;INDEX(Config!$E$6:$E$8,MATCH($C492,Config!$A$6:$A$8,0))),$D492*INDEX(Config!$D$6:$D$8,MATCH($C492,Config!$A$6:$A$8,0)),0),0))</f>
        <v/>
      </c>
      <c r="K492" s="23">
        <f>IF($B492="",0,$H492*Config!$B$15)</f>
        <v/>
      </c>
      <c r="L492" s="23">
        <f>IF($B492="",0,$D492*IFERROR(INDEX(Produtos!$C$5:$C$54,MATCH($B492,Produtos!$A$5:$A$54,0)),0))</f>
        <v/>
      </c>
      <c r="M492" s="23">
        <f>IF($B492="",0,$H492-$I492-$J492-$K492-$L492-$F492-$G492)</f>
        <v/>
      </c>
      <c r="N492" s="24">
        <f>IF(OR($B492="",$H492=0),0,$M492/$H492)</f>
        <v/>
      </c>
    </row>
    <row r="493">
      <c r="A493" s="21" t="n"/>
      <c r="B493" s="16" t="n"/>
      <c r="C493" s="16" t="n"/>
      <c r="D493" s="22" t="n"/>
      <c r="E493" s="20" t="n"/>
      <c r="F493" s="20" t="n"/>
      <c r="G493" s="20" t="n"/>
      <c r="H493" s="23">
        <f>IF($B493="",0,$D493*$E493)</f>
        <v/>
      </c>
      <c r="I493" s="23">
        <f>IF($B493="",0,IFERROR($H493*INDEX(Config!$B$6:$B$8,MATCH($C493,Config!$A$6:$A$8,0)),0))</f>
        <v/>
      </c>
      <c r="J493" s="23">
        <f>IF($B493="",0,IFERROR($D493*INDEX(Config!$C$6:$C$8,MATCH($C493,Config!$A$6:$A$8,0)),0)+IFERROR(IF(AND(INDEX(Config!$E$6:$E$8,MATCH($C493,Config!$A$6:$A$8,0))&gt;0,$E493&lt;INDEX(Config!$E$6:$E$8,MATCH($C493,Config!$A$6:$A$8,0))),$D493*INDEX(Config!$D$6:$D$8,MATCH($C493,Config!$A$6:$A$8,0)),0),0))</f>
        <v/>
      </c>
      <c r="K493" s="23">
        <f>IF($B493="",0,$H493*Config!$B$15)</f>
        <v/>
      </c>
      <c r="L493" s="23">
        <f>IF($B493="",0,$D493*IFERROR(INDEX(Produtos!$C$5:$C$54,MATCH($B493,Produtos!$A$5:$A$54,0)),0))</f>
        <v/>
      </c>
      <c r="M493" s="23">
        <f>IF($B493="",0,$H493-$I493-$J493-$K493-$L493-$F493-$G493)</f>
        <v/>
      </c>
      <c r="N493" s="24">
        <f>IF(OR($B493="",$H493=0),0,$M493/$H493)</f>
        <v/>
      </c>
    </row>
    <row r="494">
      <c r="A494" s="21" t="n"/>
      <c r="B494" s="16" t="n"/>
      <c r="C494" s="16" t="n"/>
      <c r="D494" s="22" t="n"/>
      <c r="E494" s="20" t="n"/>
      <c r="F494" s="20" t="n"/>
      <c r="G494" s="20" t="n"/>
      <c r="H494" s="23">
        <f>IF($B494="",0,$D494*$E494)</f>
        <v/>
      </c>
      <c r="I494" s="23">
        <f>IF($B494="",0,IFERROR($H494*INDEX(Config!$B$6:$B$8,MATCH($C494,Config!$A$6:$A$8,0)),0))</f>
        <v/>
      </c>
      <c r="J494" s="23">
        <f>IF($B494="",0,IFERROR($D494*INDEX(Config!$C$6:$C$8,MATCH($C494,Config!$A$6:$A$8,0)),0)+IFERROR(IF(AND(INDEX(Config!$E$6:$E$8,MATCH($C494,Config!$A$6:$A$8,0))&gt;0,$E494&lt;INDEX(Config!$E$6:$E$8,MATCH($C494,Config!$A$6:$A$8,0))),$D494*INDEX(Config!$D$6:$D$8,MATCH($C494,Config!$A$6:$A$8,0)),0),0))</f>
        <v/>
      </c>
      <c r="K494" s="23">
        <f>IF($B494="",0,$H494*Config!$B$15)</f>
        <v/>
      </c>
      <c r="L494" s="23">
        <f>IF($B494="",0,$D494*IFERROR(INDEX(Produtos!$C$5:$C$54,MATCH($B494,Produtos!$A$5:$A$54,0)),0))</f>
        <v/>
      </c>
      <c r="M494" s="23">
        <f>IF($B494="",0,$H494-$I494-$J494-$K494-$L494-$F494-$G494)</f>
        <v/>
      </c>
      <c r="N494" s="24">
        <f>IF(OR($B494="",$H494=0),0,$M494/$H494)</f>
        <v/>
      </c>
    </row>
    <row r="495">
      <c r="A495" s="21" t="n"/>
      <c r="B495" s="16" t="n"/>
      <c r="C495" s="16" t="n"/>
      <c r="D495" s="22" t="n"/>
      <c r="E495" s="20" t="n"/>
      <c r="F495" s="20" t="n"/>
      <c r="G495" s="20" t="n"/>
      <c r="H495" s="23">
        <f>IF($B495="",0,$D495*$E495)</f>
        <v/>
      </c>
      <c r="I495" s="23">
        <f>IF($B495="",0,IFERROR($H495*INDEX(Config!$B$6:$B$8,MATCH($C495,Config!$A$6:$A$8,0)),0))</f>
        <v/>
      </c>
      <c r="J495" s="23">
        <f>IF($B495="",0,IFERROR($D495*INDEX(Config!$C$6:$C$8,MATCH($C495,Config!$A$6:$A$8,0)),0)+IFERROR(IF(AND(INDEX(Config!$E$6:$E$8,MATCH($C495,Config!$A$6:$A$8,0))&gt;0,$E495&lt;INDEX(Config!$E$6:$E$8,MATCH($C495,Config!$A$6:$A$8,0))),$D495*INDEX(Config!$D$6:$D$8,MATCH($C495,Config!$A$6:$A$8,0)),0),0))</f>
        <v/>
      </c>
      <c r="K495" s="23">
        <f>IF($B495="",0,$H495*Config!$B$15)</f>
        <v/>
      </c>
      <c r="L495" s="23">
        <f>IF($B495="",0,$D495*IFERROR(INDEX(Produtos!$C$5:$C$54,MATCH($B495,Produtos!$A$5:$A$54,0)),0))</f>
        <v/>
      </c>
      <c r="M495" s="23">
        <f>IF($B495="",0,$H495-$I495-$J495-$K495-$L495-$F495-$G495)</f>
        <v/>
      </c>
      <c r="N495" s="24">
        <f>IF(OR($B495="",$H495=0),0,$M495/$H495)</f>
        <v/>
      </c>
    </row>
    <row r="496">
      <c r="A496" s="21" t="n"/>
      <c r="B496" s="16" t="n"/>
      <c r="C496" s="16" t="n"/>
      <c r="D496" s="22" t="n"/>
      <c r="E496" s="20" t="n"/>
      <c r="F496" s="20" t="n"/>
      <c r="G496" s="20" t="n"/>
      <c r="H496" s="23">
        <f>IF($B496="",0,$D496*$E496)</f>
        <v/>
      </c>
      <c r="I496" s="23">
        <f>IF($B496="",0,IFERROR($H496*INDEX(Config!$B$6:$B$8,MATCH($C496,Config!$A$6:$A$8,0)),0))</f>
        <v/>
      </c>
      <c r="J496" s="23">
        <f>IF($B496="",0,IFERROR($D496*INDEX(Config!$C$6:$C$8,MATCH($C496,Config!$A$6:$A$8,0)),0)+IFERROR(IF(AND(INDEX(Config!$E$6:$E$8,MATCH($C496,Config!$A$6:$A$8,0))&gt;0,$E496&lt;INDEX(Config!$E$6:$E$8,MATCH($C496,Config!$A$6:$A$8,0))),$D496*INDEX(Config!$D$6:$D$8,MATCH($C496,Config!$A$6:$A$8,0)),0),0))</f>
        <v/>
      </c>
      <c r="K496" s="23">
        <f>IF($B496="",0,$H496*Config!$B$15)</f>
        <v/>
      </c>
      <c r="L496" s="23">
        <f>IF($B496="",0,$D496*IFERROR(INDEX(Produtos!$C$5:$C$54,MATCH($B496,Produtos!$A$5:$A$54,0)),0))</f>
        <v/>
      </c>
      <c r="M496" s="23">
        <f>IF($B496="",0,$H496-$I496-$J496-$K496-$L496-$F496-$G496)</f>
        <v/>
      </c>
      <c r="N496" s="24">
        <f>IF(OR($B496="",$H496=0),0,$M496/$H496)</f>
        <v/>
      </c>
    </row>
    <row r="497">
      <c r="A497" s="21" t="n"/>
      <c r="B497" s="16" t="n"/>
      <c r="C497" s="16" t="n"/>
      <c r="D497" s="22" t="n"/>
      <c r="E497" s="20" t="n"/>
      <c r="F497" s="20" t="n"/>
      <c r="G497" s="20" t="n"/>
      <c r="H497" s="23">
        <f>IF($B497="",0,$D497*$E497)</f>
        <v/>
      </c>
      <c r="I497" s="23">
        <f>IF($B497="",0,IFERROR($H497*INDEX(Config!$B$6:$B$8,MATCH($C497,Config!$A$6:$A$8,0)),0))</f>
        <v/>
      </c>
      <c r="J497" s="23">
        <f>IF($B497="",0,IFERROR($D497*INDEX(Config!$C$6:$C$8,MATCH($C497,Config!$A$6:$A$8,0)),0)+IFERROR(IF(AND(INDEX(Config!$E$6:$E$8,MATCH($C497,Config!$A$6:$A$8,0))&gt;0,$E497&lt;INDEX(Config!$E$6:$E$8,MATCH($C497,Config!$A$6:$A$8,0))),$D497*INDEX(Config!$D$6:$D$8,MATCH($C497,Config!$A$6:$A$8,0)),0),0))</f>
        <v/>
      </c>
      <c r="K497" s="23">
        <f>IF($B497="",0,$H497*Config!$B$15)</f>
        <v/>
      </c>
      <c r="L497" s="23">
        <f>IF($B497="",0,$D497*IFERROR(INDEX(Produtos!$C$5:$C$54,MATCH($B497,Produtos!$A$5:$A$54,0)),0))</f>
        <v/>
      </c>
      <c r="M497" s="23">
        <f>IF($B497="",0,$H497-$I497-$J497-$K497-$L497-$F497-$G497)</f>
        <v/>
      </c>
      <c r="N497" s="24">
        <f>IF(OR($B497="",$H497=0),0,$M497/$H497)</f>
        <v/>
      </c>
    </row>
    <row r="498">
      <c r="A498" s="21" t="n"/>
      <c r="B498" s="16" t="n"/>
      <c r="C498" s="16" t="n"/>
      <c r="D498" s="22" t="n"/>
      <c r="E498" s="20" t="n"/>
      <c r="F498" s="20" t="n"/>
      <c r="G498" s="20" t="n"/>
      <c r="H498" s="23">
        <f>IF($B498="",0,$D498*$E498)</f>
        <v/>
      </c>
      <c r="I498" s="23">
        <f>IF($B498="",0,IFERROR($H498*INDEX(Config!$B$6:$B$8,MATCH($C498,Config!$A$6:$A$8,0)),0))</f>
        <v/>
      </c>
      <c r="J498" s="23">
        <f>IF($B498="",0,IFERROR($D498*INDEX(Config!$C$6:$C$8,MATCH($C498,Config!$A$6:$A$8,0)),0)+IFERROR(IF(AND(INDEX(Config!$E$6:$E$8,MATCH($C498,Config!$A$6:$A$8,0))&gt;0,$E498&lt;INDEX(Config!$E$6:$E$8,MATCH($C498,Config!$A$6:$A$8,0))),$D498*INDEX(Config!$D$6:$D$8,MATCH($C498,Config!$A$6:$A$8,0)),0),0))</f>
        <v/>
      </c>
      <c r="K498" s="23">
        <f>IF($B498="",0,$H498*Config!$B$15)</f>
        <v/>
      </c>
      <c r="L498" s="23">
        <f>IF($B498="",0,$D498*IFERROR(INDEX(Produtos!$C$5:$C$54,MATCH($B498,Produtos!$A$5:$A$54,0)),0))</f>
        <v/>
      </c>
      <c r="M498" s="23">
        <f>IF($B498="",0,$H498-$I498-$J498-$K498-$L498-$F498-$G498)</f>
        <v/>
      </c>
      <c r="N498" s="24">
        <f>IF(OR($B498="",$H498=0),0,$M498/$H498)</f>
        <v/>
      </c>
    </row>
    <row r="499">
      <c r="A499" s="21" t="n"/>
      <c r="B499" s="16" t="n"/>
      <c r="C499" s="16" t="n"/>
      <c r="D499" s="22" t="n"/>
      <c r="E499" s="20" t="n"/>
      <c r="F499" s="20" t="n"/>
      <c r="G499" s="20" t="n"/>
      <c r="H499" s="23">
        <f>IF($B499="",0,$D499*$E499)</f>
        <v/>
      </c>
      <c r="I499" s="23">
        <f>IF($B499="",0,IFERROR($H499*INDEX(Config!$B$6:$B$8,MATCH($C499,Config!$A$6:$A$8,0)),0))</f>
        <v/>
      </c>
      <c r="J499" s="23">
        <f>IF($B499="",0,IFERROR($D499*INDEX(Config!$C$6:$C$8,MATCH($C499,Config!$A$6:$A$8,0)),0)+IFERROR(IF(AND(INDEX(Config!$E$6:$E$8,MATCH($C499,Config!$A$6:$A$8,0))&gt;0,$E499&lt;INDEX(Config!$E$6:$E$8,MATCH($C499,Config!$A$6:$A$8,0))),$D499*INDEX(Config!$D$6:$D$8,MATCH($C499,Config!$A$6:$A$8,0)),0),0))</f>
        <v/>
      </c>
      <c r="K499" s="23">
        <f>IF($B499="",0,$H499*Config!$B$15)</f>
        <v/>
      </c>
      <c r="L499" s="23">
        <f>IF($B499="",0,$D499*IFERROR(INDEX(Produtos!$C$5:$C$54,MATCH($B499,Produtos!$A$5:$A$54,0)),0))</f>
        <v/>
      </c>
      <c r="M499" s="23">
        <f>IF($B499="",0,$H499-$I499-$J499-$K499-$L499-$F499-$G499)</f>
        <v/>
      </c>
      <c r="N499" s="24">
        <f>IF(OR($B499="",$H499=0),0,$M499/$H499)</f>
        <v/>
      </c>
    </row>
    <row r="500">
      <c r="A500" s="21" t="n"/>
      <c r="B500" s="16" t="n"/>
      <c r="C500" s="16" t="n"/>
      <c r="D500" s="22" t="n"/>
      <c r="E500" s="20" t="n"/>
      <c r="F500" s="20" t="n"/>
      <c r="G500" s="20" t="n"/>
      <c r="H500" s="23">
        <f>IF($B500="",0,$D500*$E500)</f>
        <v/>
      </c>
      <c r="I500" s="23">
        <f>IF($B500="",0,IFERROR($H500*INDEX(Config!$B$6:$B$8,MATCH($C500,Config!$A$6:$A$8,0)),0))</f>
        <v/>
      </c>
      <c r="J500" s="23">
        <f>IF($B500="",0,IFERROR($D500*INDEX(Config!$C$6:$C$8,MATCH($C500,Config!$A$6:$A$8,0)),0)+IFERROR(IF(AND(INDEX(Config!$E$6:$E$8,MATCH($C500,Config!$A$6:$A$8,0))&gt;0,$E500&lt;INDEX(Config!$E$6:$E$8,MATCH($C500,Config!$A$6:$A$8,0))),$D500*INDEX(Config!$D$6:$D$8,MATCH($C500,Config!$A$6:$A$8,0)),0),0))</f>
        <v/>
      </c>
      <c r="K500" s="23">
        <f>IF($B500="",0,$H500*Config!$B$15)</f>
        <v/>
      </c>
      <c r="L500" s="23">
        <f>IF($B500="",0,$D500*IFERROR(INDEX(Produtos!$C$5:$C$54,MATCH($B500,Produtos!$A$5:$A$54,0)),0))</f>
        <v/>
      </c>
      <c r="M500" s="23">
        <f>IF($B500="",0,$H500-$I500-$J500-$K500-$L500-$F500-$G500)</f>
        <v/>
      </c>
      <c r="N500" s="24">
        <f>IF(OR($B500="",$H500=0),0,$M500/$H500)</f>
        <v/>
      </c>
    </row>
    <row r="501">
      <c r="A501" s="21" t="n"/>
      <c r="B501" s="16" t="n"/>
      <c r="C501" s="16" t="n"/>
      <c r="D501" s="22" t="n"/>
      <c r="E501" s="20" t="n"/>
      <c r="F501" s="20" t="n"/>
      <c r="G501" s="20" t="n"/>
      <c r="H501" s="23">
        <f>IF($B501="",0,$D501*$E501)</f>
        <v/>
      </c>
      <c r="I501" s="23">
        <f>IF($B501="",0,IFERROR($H501*INDEX(Config!$B$6:$B$8,MATCH($C501,Config!$A$6:$A$8,0)),0))</f>
        <v/>
      </c>
      <c r="J501" s="23">
        <f>IF($B501="",0,IFERROR($D501*INDEX(Config!$C$6:$C$8,MATCH($C501,Config!$A$6:$A$8,0)),0)+IFERROR(IF(AND(INDEX(Config!$E$6:$E$8,MATCH($C501,Config!$A$6:$A$8,0))&gt;0,$E501&lt;INDEX(Config!$E$6:$E$8,MATCH($C501,Config!$A$6:$A$8,0))),$D501*INDEX(Config!$D$6:$D$8,MATCH($C501,Config!$A$6:$A$8,0)),0),0))</f>
        <v/>
      </c>
      <c r="K501" s="23">
        <f>IF($B501="",0,$H501*Config!$B$15)</f>
        <v/>
      </c>
      <c r="L501" s="23">
        <f>IF($B501="",0,$D501*IFERROR(INDEX(Produtos!$C$5:$C$54,MATCH($B501,Produtos!$A$5:$A$54,0)),0))</f>
        <v/>
      </c>
      <c r="M501" s="23">
        <f>IF($B501="",0,$H501-$I501-$J501-$K501-$L501-$F501-$G501)</f>
        <v/>
      </c>
      <c r="N501" s="24">
        <f>IF(OR($B501="",$H501=0),0,$M501/$H501)</f>
        <v/>
      </c>
    </row>
  </sheetData>
  <dataValidations count="2">
    <dataValidation sqref="C2:C501" showDropDown="0" showInputMessage="0" showErrorMessage="0" allowBlank="1" errorTitle="Canal desconhecido" error="Escolha um canal da lista. O nome precisa bater com a aba Config, senao a comissao sai zerada." type="list">
      <formula1>=Config!$A$6:$A$8</formula1>
    </dataValidation>
    <dataValidation sqref="B2:B501" showDropDown="0" showInputMessage="0" showErrorMessage="0" allowBlank="1" errorTitle="SKU nao cadastrado" error="Cadastre o SKU na aba Produtos primeiro — sem isso o custo do produto entra como zero e o lucro sai alto demais." type="list">
      <formula1>=Produtos!$A$5:$A$54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78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5" customWidth="1" min="2" max="2"/>
    <col width="14" customWidth="1" min="3" max="3"/>
    <col width="14" customWidth="1" min="4" max="4"/>
    <col width="14" customWidth="1" min="5" max="5"/>
    <col width="16" customWidth="1" min="6" max="6"/>
    <col width="15" customWidth="1" min="7" max="7"/>
    <col width="14" customWidth="1" min="8" max="8"/>
  </cols>
  <sheetData>
    <row r="1">
      <c r="A1" s="9" t="inlineStr">
        <is>
          <t>Resumo por mês</t>
        </is>
      </c>
    </row>
    <row r="2">
      <c r="A2" s="10" t="inlineStr">
        <is>
          <t>Digite o primeiro dia de cada mês na coluna «Mês» (ex.: 01/01/2026). O resto calcula sozinho.</t>
        </is>
      </c>
    </row>
    <row r="3"/>
    <row r="4" ht="30" customHeight="1">
      <c r="A4" s="11" t="inlineStr">
        <is>
          <t>Mês</t>
        </is>
      </c>
      <c r="B4" s="11" t="inlineStr">
        <is>
          <t>Faturamento</t>
        </is>
      </c>
      <c r="C4" s="11" t="inlineStr">
        <is>
          <t>Comissão</t>
        </is>
      </c>
      <c r="D4" s="11" t="inlineStr">
        <is>
          <t>Taxas fixas</t>
        </is>
      </c>
      <c r="E4" s="11" t="inlineStr">
        <is>
          <t>Imposto</t>
        </is>
      </c>
      <c r="F4" s="11" t="inlineStr">
        <is>
          <t>Custo do produto</t>
        </is>
      </c>
      <c r="G4" s="11" t="inlineStr">
        <is>
          <t>Lucro das vendas</t>
        </is>
      </c>
      <c r="H4" s="11" t="inlineStr">
        <is>
          <t>Margem</t>
        </is>
      </c>
    </row>
    <row r="5">
      <c r="A5" s="25" t="n"/>
      <c r="B5" s="26">
        <f>IF($A5="",0,SUMPRODUCT((YEAR(Vendas!$A$2:$A$501)=YEAR($A5))*(MONTH(Vendas!$A$2:$A$501)=MONTH($A5))*Vendas!$H$2:$H$501))</f>
        <v/>
      </c>
      <c r="C5" s="26">
        <f>IF($A5="",0,SUMPRODUCT((YEAR(Vendas!$A$2:$A$501)=YEAR($A5))*(MONTH(Vendas!$A$2:$A$501)=MONTH($A5))*Vendas!$I$2:$I$501))</f>
        <v/>
      </c>
      <c r="D5" s="26">
        <f>IF($A5="",0,SUMPRODUCT((YEAR(Vendas!$A$2:$A$501)=YEAR($A5))*(MONTH(Vendas!$A$2:$A$501)=MONTH($A5))*Vendas!$J$2:$J$501))</f>
        <v/>
      </c>
      <c r="E5" s="26">
        <f>IF($A5="",0,SUMPRODUCT((YEAR(Vendas!$A$2:$A$501)=YEAR($A5))*(MONTH(Vendas!$A$2:$A$501)=MONTH($A5))*Vendas!$K$2:$K$501))</f>
        <v/>
      </c>
      <c r="F5" s="26">
        <f>IF($A5="",0,SUMPRODUCT((YEAR(Vendas!$A$2:$A$501)=YEAR($A5))*(MONTH(Vendas!$A$2:$A$501)=MONTH($A5))*Vendas!$L$2:$L$501))</f>
        <v/>
      </c>
      <c r="G5" s="26">
        <f>IF($A5="",0,SUMPRODUCT((YEAR(Vendas!$A$2:$A$501)=YEAR($A5))*(MONTH(Vendas!$A$2:$A$501)=MONTH($A5))*Vendas!$M$2:$M$501))</f>
        <v/>
      </c>
      <c r="H5" s="27">
        <f>IF(OR($A5="",$B5=0),0,$G5/$B5)</f>
        <v/>
      </c>
    </row>
    <row r="6">
      <c r="A6" s="25" t="n"/>
      <c r="B6" s="26">
        <f>IF($A6="",0,SUMPRODUCT((YEAR(Vendas!$A$2:$A$501)=YEAR($A6))*(MONTH(Vendas!$A$2:$A$501)=MONTH($A6))*Vendas!$H$2:$H$501))</f>
        <v/>
      </c>
      <c r="C6" s="26">
        <f>IF($A6="",0,SUMPRODUCT((YEAR(Vendas!$A$2:$A$501)=YEAR($A6))*(MONTH(Vendas!$A$2:$A$501)=MONTH($A6))*Vendas!$I$2:$I$501))</f>
        <v/>
      </c>
      <c r="D6" s="26">
        <f>IF($A6="",0,SUMPRODUCT((YEAR(Vendas!$A$2:$A$501)=YEAR($A6))*(MONTH(Vendas!$A$2:$A$501)=MONTH($A6))*Vendas!$J$2:$J$501))</f>
        <v/>
      </c>
      <c r="E6" s="26">
        <f>IF($A6="",0,SUMPRODUCT((YEAR(Vendas!$A$2:$A$501)=YEAR($A6))*(MONTH(Vendas!$A$2:$A$501)=MONTH($A6))*Vendas!$K$2:$K$501))</f>
        <v/>
      </c>
      <c r="F6" s="26">
        <f>IF($A6="",0,SUMPRODUCT((YEAR(Vendas!$A$2:$A$501)=YEAR($A6))*(MONTH(Vendas!$A$2:$A$501)=MONTH($A6))*Vendas!$L$2:$L$501))</f>
        <v/>
      </c>
      <c r="G6" s="26">
        <f>IF($A6="",0,SUMPRODUCT((YEAR(Vendas!$A$2:$A$501)=YEAR($A6))*(MONTH(Vendas!$A$2:$A$501)=MONTH($A6))*Vendas!$M$2:$M$501))</f>
        <v/>
      </c>
      <c r="H6" s="27">
        <f>IF(OR($A6="",$B6=0),0,$G6/$B6)</f>
        <v/>
      </c>
    </row>
    <row r="7">
      <c r="A7" s="25" t="n"/>
      <c r="B7" s="26">
        <f>IF($A7="",0,SUMPRODUCT((YEAR(Vendas!$A$2:$A$501)=YEAR($A7))*(MONTH(Vendas!$A$2:$A$501)=MONTH($A7))*Vendas!$H$2:$H$501))</f>
        <v/>
      </c>
      <c r="C7" s="26">
        <f>IF($A7="",0,SUMPRODUCT((YEAR(Vendas!$A$2:$A$501)=YEAR($A7))*(MONTH(Vendas!$A$2:$A$501)=MONTH($A7))*Vendas!$I$2:$I$501))</f>
        <v/>
      </c>
      <c r="D7" s="26">
        <f>IF($A7="",0,SUMPRODUCT((YEAR(Vendas!$A$2:$A$501)=YEAR($A7))*(MONTH(Vendas!$A$2:$A$501)=MONTH($A7))*Vendas!$J$2:$J$501))</f>
        <v/>
      </c>
      <c r="E7" s="26">
        <f>IF($A7="",0,SUMPRODUCT((YEAR(Vendas!$A$2:$A$501)=YEAR($A7))*(MONTH(Vendas!$A$2:$A$501)=MONTH($A7))*Vendas!$K$2:$K$501))</f>
        <v/>
      </c>
      <c r="F7" s="26">
        <f>IF($A7="",0,SUMPRODUCT((YEAR(Vendas!$A$2:$A$501)=YEAR($A7))*(MONTH(Vendas!$A$2:$A$501)=MONTH($A7))*Vendas!$L$2:$L$501))</f>
        <v/>
      </c>
      <c r="G7" s="26">
        <f>IF($A7="",0,SUMPRODUCT((YEAR(Vendas!$A$2:$A$501)=YEAR($A7))*(MONTH(Vendas!$A$2:$A$501)=MONTH($A7))*Vendas!$M$2:$M$501))</f>
        <v/>
      </c>
      <c r="H7" s="27">
        <f>IF(OR($A7="",$B7=0),0,$G7/$B7)</f>
        <v/>
      </c>
    </row>
    <row r="8">
      <c r="A8" s="25" t="n"/>
      <c r="B8" s="26">
        <f>IF($A8="",0,SUMPRODUCT((YEAR(Vendas!$A$2:$A$501)=YEAR($A8))*(MONTH(Vendas!$A$2:$A$501)=MONTH($A8))*Vendas!$H$2:$H$501))</f>
        <v/>
      </c>
      <c r="C8" s="26">
        <f>IF($A8="",0,SUMPRODUCT((YEAR(Vendas!$A$2:$A$501)=YEAR($A8))*(MONTH(Vendas!$A$2:$A$501)=MONTH($A8))*Vendas!$I$2:$I$501))</f>
        <v/>
      </c>
      <c r="D8" s="26">
        <f>IF($A8="",0,SUMPRODUCT((YEAR(Vendas!$A$2:$A$501)=YEAR($A8))*(MONTH(Vendas!$A$2:$A$501)=MONTH($A8))*Vendas!$J$2:$J$501))</f>
        <v/>
      </c>
      <c r="E8" s="26">
        <f>IF($A8="",0,SUMPRODUCT((YEAR(Vendas!$A$2:$A$501)=YEAR($A8))*(MONTH(Vendas!$A$2:$A$501)=MONTH($A8))*Vendas!$K$2:$K$501))</f>
        <v/>
      </c>
      <c r="F8" s="26">
        <f>IF($A8="",0,SUMPRODUCT((YEAR(Vendas!$A$2:$A$501)=YEAR($A8))*(MONTH(Vendas!$A$2:$A$501)=MONTH($A8))*Vendas!$L$2:$L$501))</f>
        <v/>
      </c>
      <c r="G8" s="26">
        <f>IF($A8="",0,SUMPRODUCT((YEAR(Vendas!$A$2:$A$501)=YEAR($A8))*(MONTH(Vendas!$A$2:$A$501)=MONTH($A8))*Vendas!$M$2:$M$501))</f>
        <v/>
      </c>
      <c r="H8" s="27">
        <f>IF(OR($A8="",$B8=0),0,$G8/$B8)</f>
        <v/>
      </c>
    </row>
    <row r="9">
      <c r="A9" s="25" t="n"/>
      <c r="B9" s="26">
        <f>IF($A9="",0,SUMPRODUCT((YEAR(Vendas!$A$2:$A$501)=YEAR($A9))*(MONTH(Vendas!$A$2:$A$501)=MONTH($A9))*Vendas!$H$2:$H$501))</f>
        <v/>
      </c>
      <c r="C9" s="26">
        <f>IF($A9="",0,SUMPRODUCT((YEAR(Vendas!$A$2:$A$501)=YEAR($A9))*(MONTH(Vendas!$A$2:$A$501)=MONTH($A9))*Vendas!$I$2:$I$501))</f>
        <v/>
      </c>
      <c r="D9" s="26">
        <f>IF($A9="",0,SUMPRODUCT((YEAR(Vendas!$A$2:$A$501)=YEAR($A9))*(MONTH(Vendas!$A$2:$A$501)=MONTH($A9))*Vendas!$J$2:$J$501))</f>
        <v/>
      </c>
      <c r="E9" s="26">
        <f>IF($A9="",0,SUMPRODUCT((YEAR(Vendas!$A$2:$A$501)=YEAR($A9))*(MONTH(Vendas!$A$2:$A$501)=MONTH($A9))*Vendas!$K$2:$K$501))</f>
        <v/>
      </c>
      <c r="F9" s="26">
        <f>IF($A9="",0,SUMPRODUCT((YEAR(Vendas!$A$2:$A$501)=YEAR($A9))*(MONTH(Vendas!$A$2:$A$501)=MONTH($A9))*Vendas!$L$2:$L$501))</f>
        <v/>
      </c>
      <c r="G9" s="26">
        <f>IF($A9="",0,SUMPRODUCT((YEAR(Vendas!$A$2:$A$501)=YEAR($A9))*(MONTH(Vendas!$A$2:$A$501)=MONTH($A9))*Vendas!$M$2:$M$501))</f>
        <v/>
      </c>
      <c r="H9" s="27">
        <f>IF(OR($A9="",$B9=0),0,$G9/$B9)</f>
        <v/>
      </c>
    </row>
    <row r="10">
      <c r="A10" s="25" t="n"/>
      <c r="B10" s="26">
        <f>IF($A10="",0,SUMPRODUCT((YEAR(Vendas!$A$2:$A$501)=YEAR($A10))*(MONTH(Vendas!$A$2:$A$501)=MONTH($A10))*Vendas!$H$2:$H$501))</f>
        <v/>
      </c>
      <c r="C10" s="26">
        <f>IF($A10="",0,SUMPRODUCT((YEAR(Vendas!$A$2:$A$501)=YEAR($A10))*(MONTH(Vendas!$A$2:$A$501)=MONTH($A10))*Vendas!$I$2:$I$501))</f>
        <v/>
      </c>
      <c r="D10" s="26">
        <f>IF($A10="",0,SUMPRODUCT((YEAR(Vendas!$A$2:$A$501)=YEAR($A10))*(MONTH(Vendas!$A$2:$A$501)=MONTH($A10))*Vendas!$J$2:$J$501))</f>
        <v/>
      </c>
      <c r="E10" s="26">
        <f>IF($A10="",0,SUMPRODUCT((YEAR(Vendas!$A$2:$A$501)=YEAR($A10))*(MONTH(Vendas!$A$2:$A$501)=MONTH($A10))*Vendas!$K$2:$K$501))</f>
        <v/>
      </c>
      <c r="F10" s="26">
        <f>IF($A10="",0,SUMPRODUCT((YEAR(Vendas!$A$2:$A$501)=YEAR($A10))*(MONTH(Vendas!$A$2:$A$501)=MONTH($A10))*Vendas!$L$2:$L$501))</f>
        <v/>
      </c>
      <c r="G10" s="26">
        <f>IF($A10="",0,SUMPRODUCT((YEAR(Vendas!$A$2:$A$501)=YEAR($A10))*(MONTH(Vendas!$A$2:$A$501)=MONTH($A10))*Vendas!$M$2:$M$501))</f>
        <v/>
      </c>
      <c r="H10" s="27">
        <f>IF(OR($A10="",$B10=0),0,$G10/$B10)</f>
        <v/>
      </c>
    </row>
    <row r="11">
      <c r="A11" s="25" t="n"/>
      <c r="B11" s="26">
        <f>IF($A11="",0,SUMPRODUCT((YEAR(Vendas!$A$2:$A$501)=YEAR($A11))*(MONTH(Vendas!$A$2:$A$501)=MONTH($A11))*Vendas!$H$2:$H$501))</f>
        <v/>
      </c>
      <c r="C11" s="26">
        <f>IF($A11="",0,SUMPRODUCT((YEAR(Vendas!$A$2:$A$501)=YEAR($A11))*(MONTH(Vendas!$A$2:$A$501)=MONTH($A11))*Vendas!$I$2:$I$501))</f>
        <v/>
      </c>
      <c r="D11" s="26">
        <f>IF($A11="",0,SUMPRODUCT((YEAR(Vendas!$A$2:$A$501)=YEAR($A11))*(MONTH(Vendas!$A$2:$A$501)=MONTH($A11))*Vendas!$J$2:$J$501))</f>
        <v/>
      </c>
      <c r="E11" s="26">
        <f>IF($A11="",0,SUMPRODUCT((YEAR(Vendas!$A$2:$A$501)=YEAR($A11))*(MONTH(Vendas!$A$2:$A$501)=MONTH($A11))*Vendas!$K$2:$K$501))</f>
        <v/>
      </c>
      <c r="F11" s="26">
        <f>IF($A11="",0,SUMPRODUCT((YEAR(Vendas!$A$2:$A$501)=YEAR($A11))*(MONTH(Vendas!$A$2:$A$501)=MONTH($A11))*Vendas!$L$2:$L$501))</f>
        <v/>
      </c>
      <c r="G11" s="26">
        <f>IF($A11="",0,SUMPRODUCT((YEAR(Vendas!$A$2:$A$501)=YEAR($A11))*(MONTH(Vendas!$A$2:$A$501)=MONTH($A11))*Vendas!$M$2:$M$501))</f>
        <v/>
      </c>
      <c r="H11" s="27">
        <f>IF(OR($A11="",$B11=0),0,$G11/$B11)</f>
        <v/>
      </c>
    </row>
    <row r="12">
      <c r="A12" s="25" t="n"/>
      <c r="B12" s="26">
        <f>IF($A12="",0,SUMPRODUCT((YEAR(Vendas!$A$2:$A$501)=YEAR($A12))*(MONTH(Vendas!$A$2:$A$501)=MONTH($A12))*Vendas!$H$2:$H$501))</f>
        <v/>
      </c>
      <c r="C12" s="26">
        <f>IF($A12="",0,SUMPRODUCT((YEAR(Vendas!$A$2:$A$501)=YEAR($A12))*(MONTH(Vendas!$A$2:$A$501)=MONTH($A12))*Vendas!$I$2:$I$501))</f>
        <v/>
      </c>
      <c r="D12" s="26">
        <f>IF($A12="",0,SUMPRODUCT((YEAR(Vendas!$A$2:$A$501)=YEAR($A12))*(MONTH(Vendas!$A$2:$A$501)=MONTH($A12))*Vendas!$J$2:$J$501))</f>
        <v/>
      </c>
      <c r="E12" s="26">
        <f>IF($A12="",0,SUMPRODUCT((YEAR(Vendas!$A$2:$A$501)=YEAR($A12))*(MONTH(Vendas!$A$2:$A$501)=MONTH($A12))*Vendas!$K$2:$K$501))</f>
        <v/>
      </c>
      <c r="F12" s="26">
        <f>IF($A12="",0,SUMPRODUCT((YEAR(Vendas!$A$2:$A$501)=YEAR($A12))*(MONTH(Vendas!$A$2:$A$501)=MONTH($A12))*Vendas!$L$2:$L$501))</f>
        <v/>
      </c>
      <c r="G12" s="26">
        <f>IF($A12="",0,SUMPRODUCT((YEAR(Vendas!$A$2:$A$501)=YEAR($A12))*(MONTH(Vendas!$A$2:$A$501)=MONTH($A12))*Vendas!$M$2:$M$501))</f>
        <v/>
      </c>
      <c r="H12" s="27">
        <f>IF(OR($A12="",$B12=0),0,$G12/$B12)</f>
        <v/>
      </c>
    </row>
    <row r="13">
      <c r="A13" s="25" t="n"/>
      <c r="B13" s="26">
        <f>IF($A13="",0,SUMPRODUCT((YEAR(Vendas!$A$2:$A$501)=YEAR($A13))*(MONTH(Vendas!$A$2:$A$501)=MONTH($A13))*Vendas!$H$2:$H$501))</f>
        <v/>
      </c>
      <c r="C13" s="26">
        <f>IF($A13="",0,SUMPRODUCT((YEAR(Vendas!$A$2:$A$501)=YEAR($A13))*(MONTH(Vendas!$A$2:$A$501)=MONTH($A13))*Vendas!$I$2:$I$501))</f>
        <v/>
      </c>
      <c r="D13" s="26">
        <f>IF($A13="",0,SUMPRODUCT((YEAR(Vendas!$A$2:$A$501)=YEAR($A13))*(MONTH(Vendas!$A$2:$A$501)=MONTH($A13))*Vendas!$J$2:$J$501))</f>
        <v/>
      </c>
      <c r="E13" s="26">
        <f>IF($A13="",0,SUMPRODUCT((YEAR(Vendas!$A$2:$A$501)=YEAR($A13))*(MONTH(Vendas!$A$2:$A$501)=MONTH($A13))*Vendas!$K$2:$K$501))</f>
        <v/>
      </c>
      <c r="F13" s="26">
        <f>IF($A13="",0,SUMPRODUCT((YEAR(Vendas!$A$2:$A$501)=YEAR($A13))*(MONTH(Vendas!$A$2:$A$501)=MONTH($A13))*Vendas!$L$2:$L$501))</f>
        <v/>
      </c>
      <c r="G13" s="26">
        <f>IF($A13="",0,SUMPRODUCT((YEAR(Vendas!$A$2:$A$501)=YEAR($A13))*(MONTH(Vendas!$A$2:$A$501)=MONTH($A13))*Vendas!$M$2:$M$501))</f>
        <v/>
      </c>
      <c r="H13" s="27">
        <f>IF(OR($A13="",$B13=0),0,$G13/$B13)</f>
        <v/>
      </c>
    </row>
    <row r="14">
      <c r="A14" s="25" t="n"/>
      <c r="B14" s="26">
        <f>IF($A14="",0,SUMPRODUCT((YEAR(Vendas!$A$2:$A$501)=YEAR($A14))*(MONTH(Vendas!$A$2:$A$501)=MONTH($A14))*Vendas!$H$2:$H$501))</f>
        <v/>
      </c>
      <c r="C14" s="26">
        <f>IF($A14="",0,SUMPRODUCT((YEAR(Vendas!$A$2:$A$501)=YEAR($A14))*(MONTH(Vendas!$A$2:$A$501)=MONTH($A14))*Vendas!$I$2:$I$501))</f>
        <v/>
      </c>
      <c r="D14" s="26">
        <f>IF($A14="",0,SUMPRODUCT((YEAR(Vendas!$A$2:$A$501)=YEAR($A14))*(MONTH(Vendas!$A$2:$A$501)=MONTH($A14))*Vendas!$J$2:$J$501))</f>
        <v/>
      </c>
      <c r="E14" s="26">
        <f>IF($A14="",0,SUMPRODUCT((YEAR(Vendas!$A$2:$A$501)=YEAR($A14))*(MONTH(Vendas!$A$2:$A$501)=MONTH($A14))*Vendas!$K$2:$K$501))</f>
        <v/>
      </c>
      <c r="F14" s="26">
        <f>IF($A14="",0,SUMPRODUCT((YEAR(Vendas!$A$2:$A$501)=YEAR($A14))*(MONTH(Vendas!$A$2:$A$501)=MONTH($A14))*Vendas!$L$2:$L$501))</f>
        <v/>
      </c>
      <c r="G14" s="26">
        <f>IF($A14="",0,SUMPRODUCT((YEAR(Vendas!$A$2:$A$501)=YEAR($A14))*(MONTH(Vendas!$A$2:$A$501)=MONTH($A14))*Vendas!$M$2:$M$501))</f>
        <v/>
      </c>
      <c r="H14" s="27">
        <f>IF(OR($A14="",$B14=0),0,$G14/$B14)</f>
        <v/>
      </c>
    </row>
    <row r="15">
      <c r="A15" s="25" t="n"/>
      <c r="B15" s="26">
        <f>IF($A15="",0,SUMPRODUCT((YEAR(Vendas!$A$2:$A$501)=YEAR($A15))*(MONTH(Vendas!$A$2:$A$501)=MONTH($A15))*Vendas!$H$2:$H$501))</f>
        <v/>
      </c>
      <c r="C15" s="26">
        <f>IF($A15="",0,SUMPRODUCT((YEAR(Vendas!$A$2:$A$501)=YEAR($A15))*(MONTH(Vendas!$A$2:$A$501)=MONTH($A15))*Vendas!$I$2:$I$501))</f>
        <v/>
      </c>
      <c r="D15" s="26">
        <f>IF($A15="",0,SUMPRODUCT((YEAR(Vendas!$A$2:$A$501)=YEAR($A15))*(MONTH(Vendas!$A$2:$A$501)=MONTH($A15))*Vendas!$J$2:$J$501))</f>
        <v/>
      </c>
      <c r="E15" s="26">
        <f>IF($A15="",0,SUMPRODUCT((YEAR(Vendas!$A$2:$A$501)=YEAR($A15))*(MONTH(Vendas!$A$2:$A$501)=MONTH($A15))*Vendas!$K$2:$K$501))</f>
        <v/>
      </c>
      <c r="F15" s="26">
        <f>IF($A15="",0,SUMPRODUCT((YEAR(Vendas!$A$2:$A$501)=YEAR($A15))*(MONTH(Vendas!$A$2:$A$501)=MONTH($A15))*Vendas!$L$2:$L$501))</f>
        <v/>
      </c>
      <c r="G15" s="26">
        <f>IF($A15="",0,SUMPRODUCT((YEAR(Vendas!$A$2:$A$501)=YEAR($A15))*(MONTH(Vendas!$A$2:$A$501)=MONTH($A15))*Vendas!$M$2:$M$501))</f>
        <v/>
      </c>
      <c r="H15" s="27">
        <f>IF(OR($A15="",$B15=0),0,$G15/$B15)</f>
        <v/>
      </c>
    </row>
    <row r="16">
      <c r="A16" s="25" t="n"/>
      <c r="B16" s="26">
        <f>IF($A16="",0,SUMPRODUCT((YEAR(Vendas!$A$2:$A$501)=YEAR($A16))*(MONTH(Vendas!$A$2:$A$501)=MONTH($A16))*Vendas!$H$2:$H$501))</f>
        <v/>
      </c>
      <c r="C16" s="26">
        <f>IF($A16="",0,SUMPRODUCT((YEAR(Vendas!$A$2:$A$501)=YEAR($A16))*(MONTH(Vendas!$A$2:$A$501)=MONTH($A16))*Vendas!$I$2:$I$501))</f>
        <v/>
      </c>
      <c r="D16" s="26">
        <f>IF($A16="",0,SUMPRODUCT((YEAR(Vendas!$A$2:$A$501)=YEAR($A16))*(MONTH(Vendas!$A$2:$A$501)=MONTH($A16))*Vendas!$J$2:$J$501))</f>
        <v/>
      </c>
      <c r="E16" s="26">
        <f>IF($A16="",0,SUMPRODUCT((YEAR(Vendas!$A$2:$A$501)=YEAR($A16))*(MONTH(Vendas!$A$2:$A$501)=MONTH($A16))*Vendas!$K$2:$K$501))</f>
        <v/>
      </c>
      <c r="F16" s="26">
        <f>IF($A16="",0,SUMPRODUCT((YEAR(Vendas!$A$2:$A$501)=YEAR($A16))*(MONTH(Vendas!$A$2:$A$501)=MONTH($A16))*Vendas!$L$2:$L$501))</f>
        <v/>
      </c>
      <c r="G16" s="26">
        <f>IF($A16="",0,SUMPRODUCT((YEAR(Vendas!$A$2:$A$501)=YEAR($A16))*(MONTH(Vendas!$A$2:$A$501)=MONTH($A16))*Vendas!$M$2:$M$501))</f>
        <v/>
      </c>
      <c r="H16" s="27">
        <f>IF(OR($A16="",$B16=0),0,$G16/$B16)</f>
        <v/>
      </c>
    </row>
    <row r="18">
      <c r="A18" s="12" t="inlineStr">
        <is>
          <t>Total</t>
        </is>
      </c>
      <c r="B18" s="18">
        <f>SUM(B5:B16)</f>
        <v/>
      </c>
      <c r="C18" s="18">
        <f>SUM(C5:C16)</f>
        <v/>
      </c>
      <c r="D18" s="18">
        <f>SUM(D5:D16)</f>
        <v/>
      </c>
      <c r="E18" s="18">
        <f>SUM(E5:E16)</f>
        <v/>
      </c>
      <c r="F18" s="18">
        <f>SUM(F5:F16)</f>
        <v/>
      </c>
      <c r="G18" s="18">
        <f>SUM(G5:G16)</f>
        <v/>
      </c>
    </row>
    <row r="20">
      <c r="A20" s="3" t="inlineStr">
        <is>
          <t>DO LUCRO DAS VENDAS AO LUCRO DA EMPRESA</t>
        </is>
      </c>
    </row>
    <row r="21">
      <c r="A21" s="10" t="inlineStr">
        <is>
          <t>As vendas podem dar lucro e a empresa fechar no vermelho: os custos fixos não pertencem a venda nenhuma.</t>
        </is>
      </c>
    </row>
    <row r="22"/>
    <row r="23">
      <c r="A23" s="12" t="inlineStr">
        <is>
          <t>Lucro das vendas (total)</t>
        </is>
      </c>
      <c r="B23" s="26">
        <f>G18</f>
        <v/>
      </c>
    </row>
    <row r="24">
      <c r="A24" s="12" t="inlineStr">
        <is>
          <t>Custos fixos (meses lançados)</t>
        </is>
      </c>
      <c r="B24" s="26">
        <f>Config!$B$33*COUNTIF($A$5:$A$16,"&gt;0")</f>
        <v/>
      </c>
    </row>
    <row r="25">
      <c r="A25" s="28" t="inlineStr">
        <is>
          <t>Lucro da empresa</t>
        </is>
      </c>
      <c r="B25" s="29">
        <f>B23-B24</f>
        <v/>
      </c>
    </row>
    <row r="27">
      <c r="A27" s="3" t="inlineStr">
        <is>
          <t>POR PRODUTO</t>
        </is>
      </c>
    </row>
    <row r="28">
      <c r="A28" s="11" t="inlineStr">
        <is>
          <t>SKU</t>
        </is>
      </c>
      <c r="B28" s="11" t="inlineStr">
        <is>
          <t>Unidades</t>
        </is>
      </c>
      <c r="C28" s="11" t="inlineStr">
        <is>
          <t>Faturamento</t>
        </is>
      </c>
      <c r="D28" s="11" t="inlineStr">
        <is>
          <t>Lucro</t>
        </is>
      </c>
      <c r="E28" s="11" t="inlineStr">
        <is>
          <t>Margem</t>
        </is>
      </c>
    </row>
    <row r="29">
      <c r="A29" s="30">
        <f>IF(Produtos!$A$5="","",Produtos!$A$5)</f>
        <v/>
      </c>
      <c r="B29" s="31">
        <f>IF($A29="",0,SUMIF(Vendas!$B$2:$B$501,$A29,Vendas!$D$2:$D$501))</f>
        <v/>
      </c>
      <c r="C29" s="26">
        <f>IF($A29="",0,SUMIF(Vendas!$B$2:$B$501,$A29,Vendas!$H$2:$H$501))</f>
        <v/>
      </c>
      <c r="D29" s="26">
        <f>IF($A29="",0,SUMIF(Vendas!$B$2:$B$501,$A29,Vendas!$M$2:$M$501))</f>
        <v/>
      </c>
      <c r="E29" s="27">
        <f>IF(OR($A29="",$C29=0),0,$D29/$C29)</f>
        <v/>
      </c>
    </row>
    <row r="30">
      <c r="A30" s="30">
        <f>IF(Produtos!$A$6="","",Produtos!$A$6)</f>
        <v/>
      </c>
      <c r="B30" s="31">
        <f>IF($A30="",0,SUMIF(Vendas!$B$2:$B$501,$A30,Vendas!$D$2:$D$501))</f>
        <v/>
      </c>
      <c r="C30" s="26">
        <f>IF($A30="",0,SUMIF(Vendas!$B$2:$B$501,$A30,Vendas!$H$2:$H$501))</f>
        <v/>
      </c>
      <c r="D30" s="26">
        <f>IF($A30="",0,SUMIF(Vendas!$B$2:$B$501,$A30,Vendas!$M$2:$M$501))</f>
        <v/>
      </c>
      <c r="E30" s="27">
        <f>IF(OR($A30="",$C30=0),0,$D30/$C30)</f>
        <v/>
      </c>
    </row>
    <row r="31">
      <c r="A31" s="30">
        <f>IF(Produtos!$A$7="","",Produtos!$A$7)</f>
        <v/>
      </c>
      <c r="B31" s="31">
        <f>IF($A31="",0,SUMIF(Vendas!$B$2:$B$501,$A31,Vendas!$D$2:$D$501))</f>
        <v/>
      </c>
      <c r="C31" s="26">
        <f>IF($A31="",0,SUMIF(Vendas!$B$2:$B$501,$A31,Vendas!$H$2:$H$501))</f>
        <v/>
      </c>
      <c r="D31" s="26">
        <f>IF($A31="",0,SUMIF(Vendas!$B$2:$B$501,$A31,Vendas!$M$2:$M$501))</f>
        <v/>
      </c>
      <c r="E31" s="27">
        <f>IF(OR($A31="",$C31=0),0,$D31/$C31)</f>
        <v/>
      </c>
    </row>
    <row r="32">
      <c r="A32" s="30">
        <f>IF(Produtos!$A$8="","",Produtos!$A$8)</f>
        <v/>
      </c>
      <c r="B32" s="31">
        <f>IF($A32="",0,SUMIF(Vendas!$B$2:$B$501,$A32,Vendas!$D$2:$D$501))</f>
        <v/>
      </c>
      <c r="C32" s="26">
        <f>IF($A32="",0,SUMIF(Vendas!$B$2:$B$501,$A32,Vendas!$H$2:$H$501))</f>
        <v/>
      </c>
      <c r="D32" s="26">
        <f>IF($A32="",0,SUMIF(Vendas!$B$2:$B$501,$A32,Vendas!$M$2:$M$501))</f>
        <v/>
      </c>
      <c r="E32" s="27">
        <f>IF(OR($A32="",$C32=0),0,$D32/$C32)</f>
        <v/>
      </c>
    </row>
    <row r="33">
      <c r="A33" s="30">
        <f>IF(Produtos!$A$9="","",Produtos!$A$9)</f>
        <v/>
      </c>
      <c r="B33" s="31">
        <f>IF($A33="",0,SUMIF(Vendas!$B$2:$B$501,$A33,Vendas!$D$2:$D$501))</f>
        <v/>
      </c>
      <c r="C33" s="26">
        <f>IF($A33="",0,SUMIF(Vendas!$B$2:$B$501,$A33,Vendas!$H$2:$H$501))</f>
        <v/>
      </c>
      <c r="D33" s="26">
        <f>IF($A33="",0,SUMIF(Vendas!$B$2:$B$501,$A33,Vendas!$M$2:$M$501))</f>
        <v/>
      </c>
      <c r="E33" s="27">
        <f>IF(OR($A33="",$C33=0),0,$D33/$C33)</f>
        <v/>
      </c>
    </row>
    <row r="34">
      <c r="A34" s="30">
        <f>IF(Produtos!$A$10="","",Produtos!$A$10)</f>
        <v/>
      </c>
      <c r="B34" s="31">
        <f>IF($A34="",0,SUMIF(Vendas!$B$2:$B$501,$A34,Vendas!$D$2:$D$501))</f>
        <v/>
      </c>
      <c r="C34" s="26">
        <f>IF($A34="",0,SUMIF(Vendas!$B$2:$B$501,$A34,Vendas!$H$2:$H$501))</f>
        <v/>
      </c>
      <c r="D34" s="26">
        <f>IF($A34="",0,SUMIF(Vendas!$B$2:$B$501,$A34,Vendas!$M$2:$M$501))</f>
        <v/>
      </c>
      <c r="E34" s="27">
        <f>IF(OR($A34="",$C34=0),0,$D34/$C34)</f>
        <v/>
      </c>
    </row>
    <row r="35">
      <c r="A35" s="30">
        <f>IF(Produtos!$A$11="","",Produtos!$A$11)</f>
        <v/>
      </c>
      <c r="B35" s="31">
        <f>IF($A35="",0,SUMIF(Vendas!$B$2:$B$501,$A35,Vendas!$D$2:$D$501))</f>
        <v/>
      </c>
      <c r="C35" s="26">
        <f>IF($A35="",0,SUMIF(Vendas!$B$2:$B$501,$A35,Vendas!$H$2:$H$501))</f>
        <v/>
      </c>
      <c r="D35" s="26">
        <f>IF($A35="",0,SUMIF(Vendas!$B$2:$B$501,$A35,Vendas!$M$2:$M$501))</f>
        <v/>
      </c>
      <c r="E35" s="27">
        <f>IF(OR($A35="",$C35=0),0,$D35/$C35)</f>
        <v/>
      </c>
    </row>
    <row r="36">
      <c r="A36" s="30">
        <f>IF(Produtos!$A$12="","",Produtos!$A$12)</f>
        <v/>
      </c>
      <c r="B36" s="31">
        <f>IF($A36="",0,SUMIF(Vendas!$B$2:$B$501,$A36,Vendas!$D$2:$D$501))</f>
        <v/>
      </c>
      <c r="C36" s="26">
        <f>IF($A36="",0,SUMIF(Vendas!$B$2:$B$501,$A36,Vendas!$H$2:$H$501))</f>
        <v/>
      </c>
      <c r="D36" s="26">
        <f>IF($A36="",0,SUMIF(Vendas!$B$2:$B$501,$A36,Vendas!$M$2:$M$501))</f>
        <v/>
      </c>
      <c r="E36" s="27">
        <f>IF(OR($A36="",$C36=0),0,$D36/$C36)</f>
        <v/>
      </c>
    </row>
    <row r="37">
      <c r="A37" s="30">
        <f>IF(Produtos!$A$13="","",Produtos!$A$13)</f>
        <v/>
      </c>
      <c r="B37" s="31">
        <f>IF($A37="",0,SUMIF(Vendas!$B$2:$B$501,$A37,Vendas!$D$2:$D$501))</f>
        <v/>
      </c>
      <c r="C37" s="26">
        <f>IF($A37="",0,SUMIF(Vendas!$B$2:$B$501,$A37,Vendas!$H$2:$H$501))</f>
        <v/>
      </c>
      <c r="D37" s="26">
        <f>IF($A37="",0,SUMIF(Vendas!$B$2:$B$501,$A37,Vendas!$M$2:$M$501))</f>
        <v/>
      </c>
      <c r="E37" s="27">
        <f>IF(OR($A37="",$C37=0),0,$D37/$C37)</f>
        <v/>
      </c>
    </row>
    <row r="38">
      <c r="A38" s="30">
        <f>IF(Produtos!$A$14="","",Produtos!$A$14)</f>
        <v/>
      </c>
      <c r="B38" s="31">
        <f>IF($A38="",0,SUMIF(Vendas!$B$2:$B$501,$A38,Vendas!$D$2:$D$501))</f>
        <v/>
      </c>
      <c r="C38" s="26">
        <f>IF($A38="",0,SUMIF(Vendas!$B$2:$B$501,$A38,Vendas!$H$2:$H$501))</f>
        <v/>
      </c>
      <c r="D38" s="26">
        <f>IF($A38="",0,SUMIF(Vendas!$B$2:$B$501,$A38,Vendas!$M$2:$M$501))</f>
        <v/>
      </c>
      <c r="E38" s="27">
        <f>IF(OR($A38="",$C38=0),0,$D38/$C38)</f>
        <v/>
      </c>
    </row>
    <row r="39">
      <c r="A39" s="30">
        <f>IF(Produtos!$A$15="","",Produtos!$A$15)</f>
        <v/>
      </c>
      <c r="B39" s="31">
        <f>IF($A39="",0,SUMIF(Vendas!$B$2:$B$501,$A39,Vendas!$D$2:$D$501))</f>
        <v/>
      </c>
      <c r="C39" s="26">
        <f>IF($A39="",0,SUMIF(Vendas!$B$2:$B$501,$A39,Vendas!$H$2:$H$501))</f>
        <v/>
      </c>
      <c r="D39" s="26">
        <f>IF($A39="",0,SUMIF(Vendas!$B$2:$B$501,$A39,Vendas!$M$2:$M$501))</f>
        <v/>
      </c>
      <c r="E39" s="27">
        <f>IF(OR($A39="",$C39=0),0,$D39/$C39)</f>
        <v/>
      </c>
    </row>
    <row r="40">
      <c r="A40" s="30">
        <f>IF(Produtos!$A$16="","",Produtos!$A$16)</f>
        <v/>
      </c>
      <c r="B40" s="31">
        <f>IF($A40="",0,SUMIF(Vendas!$B$2:$B$501,$A40,Vendas!$D$2:$D$501))</f>
        <v/>
      </c>
      <c r="C40" s="26">
        <f>IF($A40="",0,SUMIF(Vendas!$B$2:$B$501,$A40,Vendas!$H$2:$H$501))</f>
        <v/>
      </c>
      <c r="D40" s="26">
        <f>IF($A40="",0,SUMIF(Vendas!$B$2:$B$501,$A40,Vendas!$M$2:$M$501))</f>
        <v/>
      </c>
      <c r="E40" s="27">
        <f>IF(OR($A40="",$C40=0),0,$D40/$C40)</f>
        <v/>
      </c>
    </row>
    <row r="41">
      <c r="A41" s="30">
        <f>IF(Produtos!$A$17="","",Produtos!$A$17)</f>
        <v/>
      </c>
      <c r="B41" s="31">
        <f>IF($A41="",0,SUMIF(Vendas!$B$2:$B$501,$A41,Vendas!$D$2:$D$501))</f>
        <v/>
      </c>
      <c r="C41" s="26">
        <f>IF($A41="",0,SUMIF(Vendas!$B$2:$B$501,$A41,Vendas!$H$2:$H$501))</f>
        <v/>
      </c>
      <c r="D41" s="26">
        <f>IF($A41="",0,SUMIF(Vendas!$B$2:$B$501,$A41,Vendas!$M$2:$M$501))</f>
        <v/>
      </c>
      <c r="E41" s="27">
        <f>IF(OR($A41="",$C41=0),0,$D41/$C41)</f>
        <v/>
      </c>
    </row>
    <row r="42">
      <c r="A42" s="30">
        <f>IF(Produtos!$A$18="","",Produtos!$A$18)</f>
        <v/>
      </c>
      <c r="B42" s="31">
        <f>IF($A42="",0,SUMIF(Vendas!$B$2:$B$501,$A42,Vendas!$D$2:$D$501))</f>
        <v/>
      </c>
      <c r="C42" s="26">
        <f>IF($A42="",0,SUMIF(Vendas!$B$2:$B$501,$A42,Vendas!$H$2:$H$501))</f>
        <v/>
      </c>
      <c r="D42" s="26">
        <f>IF($A42="",0,SUMIF(Vendas!$B$2:$B$501,$A42,Vendas!$M$2:$M$501))</f>
        <v/>
      </c>
      <c r="E42" s="27">
        <f>IF(OR($A42="",$C42=0),0,$D42/$C42)</f>
        <v/>
      </c>
    </row>
    <row r="43">
      <c r="A43" s="30">
        <f>IF(Produtos!$A$19="","",Produtos!$A$19)</f>
        <v/>
      </c>
      <c r="B43" s="31">
        <f>IF($A43="",0,SUMIF(Vendas!$B$2:$B$501,$A43,Vendas!$D$2:$D$501))</f>
        <v/>
      </c>
      <c r="C43" s="26">
        <f>IF($A43="",0,SUMIF(Vendas!$B$2:$B$501,$A43,Vendas!$H$2:$H$501))</f>
        <v/>
      </c>
      <c r="D43" s="26">
        <f>IF($A43="",0,SUMIF(Vendas!$B$2:$B$501,$A43,Vendas!$M$2:$M$501))</f>
        <v/>
      </c>
      <c r="E43" s="27">
        <f>IF(OR($A43="",$C43=0),0,$D43/$C43)</f>
        <v/>
      </c>
    </row>
    <row r="44">
      <c r="A44" s="30">
        <f>IF(Produtos!$A$20="","",Produtos!$A$20)</f>
        <v/>
      </c>
      <c r="B44" s="31">
        <f>IF($A44="",0,SUMIF(Vendas!$B$2:$B$501,$A44,Vendas!$D$2:$D$501))</f>
        <v/>
      </c>
      <c r="C44" s="26">
        <f>IF($A44="",0,SUMIF(Vendas!$B$2:$B$501,$A44,Vendas!$H$2:$H$501))</f>
        <v/>
      </c>
      <c r="D44" s="26">
        <f>IF($A44="",0,SUMIF(Vendas!$B$2:$B$501,$A44,Vendas!$M$2:$M$501))</f>
        <v/>
      </c>
      <c r="E44" s="27">
        <f>IF(OR($A44="",$C44=0),0,$D44/$C44)</f>
        <v/>
      </c>
    </row>
    <row r="45">
      <c r="A45" s="30">
        <f>IF(Produtos!$A$21="","",Produtos!$A$21)</f>
        <v/>
      </c>
      <c r="B45" s="31">
        <f>IF($A45="",0,SUMIF(Vendas!$B$2:$B$501,$A45,Vendas!$D$2:$D$501))</f>
        <v/>
      </c>
      <c r="C45" s="26">
        <f>IF($A45="",0,SUMIF(Vendas!$B$2:$B$501,$A45,Vendas!$H$2:$H$501))</f>
        <v/>
      </c>
      <c r="D45" s="26">
        <f>IF($A45="",0,SUMIF(Vendas!$B$2:$B$501,$A45,Vendas!$M$2:$M$501))</f>
        <v/>
      </c>
      <c r="E45" s="27">
        <f>IF(OR($A45="",$C45=0),0,$D45/$C45)</f>
        <v/>
      </c>
    </row>
    <row r="46">
      <c r="A46" s="30">
        <f>IF(Produtos!$A$22="","",Produtos!$A$22)</f>
        <v/>
      </c>
      <c r="B46" s="31">
        <f>IF($A46="",0,SUMIF(Vendas!$B$2:$B$501,$A46,Vendas!$D$2:$D$501))</f>
        <v/>
      </c>
      <c r="C46" s="26">
        <f>IF($A46="",0,SUMIF(Vendas!$B$2:$B$501,$A46,Vendas!$H$2:$H$501))</f>
        <v/>
      </c>
      <c r="D46" s="26">
        <f>IF($A46="",0,SUMIF(Vendas!$B$2:$B$501,$A46,Vendas!$M$2:$M$501))</f>
        <v/>
      </c>
      <c r="E46" s="27">
        <f>IF(OR($A46="",$C46=0),0,$D46/$C46)</f>
        <v/>
      </c>
    </row>
    <row r="47">
      <c r="A47" s="30">
        <f>IF(Produtos!$A$23="","",Produtos!$A$23)</f>
        <v/>
      </c>
      <c r="B47" s="31">
        <f>IF($A47="",0,SUMIF(Vendas!$B$2:$B$501,$A47,Vendas!$D$2:$D$501))</f>
        <v/>
      </c>
      <c r="C47" s="26">
        <f>IF($A47="",0,SUMIF(Vendas!$B$2:$B$501,$A47,Vendas!$H$2:$H$501))</f>
        <v/>
      </c>
      <c r="D47" s="26">
        <f>IF($A47="",0,SUMIF(Vendas!$B$2:$B$501,$A47,Vendas!$M$2:$M$501))</f>
        <v/>
      </c>
      <c r="E47" s="27">
        <f>IF(OR($A47="",$C47=0),0,$D47/$C47)</f>
        <v/>
      </c>
    </row>
    <row r="48">
      <c r="A48" s="30">
        <f>IF(Produtos!$A$24="","",Produtos!$A$24)</f>
        <v/>
      </c>
      <c r="B48" s="31">
        <f>IF($A48="",0,SUMIF(Vendas!$B$2:$B$501,$A48,Vendas!$D$2:$D$501))</f>
        <v/>
      </c>
      <c r="C48" s="26">
        <f>IF($A48="",0,SUMIF(Vendas!$B$2:$B$501,$A48,Vendas!$H$2:$H$501))</f>
        <v/>
      </c>
      <c r="D48" s="26">
        <f>IF($A48="",0,SUMIF(Vendas!$B$2:$B$501,$A48,Vendas!$M$2:$M$501))</f>
        <v/>
      </c>
      <c r="E48" s="27">
        <f>IF(OR($A48="",$C48=0),0,$D48/$C48)</f>
        <v/>
      </c>
    </row>
    <row r="49">
      <c r="A49" s="30">
        <f>IF(Produtos!$A$25="","",Produtos!$A$25)</f>
        <v/>
      </c>
      <c r="B49" s="31">
        <f>IF($A49="",0,SUMIF(Vendas!$B$2:$B$501,$A49,Vendas!$D$2:$D$501))</f>
        <v/>
      </c>
      <c r="C49" s="26">
        <f>IF($A49="",0,SUMIF(Vendas!$B$2:$B$501,$A49,Vendas!$H$2:$H$501))</f>
        <v/>
      </c>
      <c r="D49" s="26">
        <f>IF($A49="",0,SUMIF(Vendas!$B$2:$B$501,$A49,Vendas!$M$2:$M$501))</f>
        <v/>
      </c>
      <c r="E49" s="27">
        <f>IF(OR($A49="",$C49=0),0,$D49/$C49)</f>
        <v/>
      </c>
    </row>
    <row r="50">
      <c r="A50" s="30">
        <f>IF(Produtos!$A$26="","",Produtos!$A$26)</f>
        <v/>
      </c>
      <c r="B50" s="31">
        <f>IF($A50="",0,SUMIF(Vendas!$B$2:$B$501,$A50,Vendas!$D$2:$D$501))</f>
        <v/>
      </c>
      <c r="C50" s="26">
        <f>IF($A50="",0,SUMIF(Vendas!$B$2:$B$501,$A50,Vendas!$H$2:$H$501))</f>
        <v/>
      </c>
      <c r="D50" s="26">
        <f>IF($A50="",0,SUMIF(Vendas!$B$2:$B$501,$A50,Vendas!$M$2:$M$501))</f>
        <v/>
      </c>
      <c r="E50" s="27">
        <f>IF(OR($A50="",$C50=0),0,$D50/$C50)</f>
        <v/>
      </c>
    </row>
    <row r="51">
      <c r="A51" s="30">
        <f>IF(Produtos!$A$27="","",Produtos!$A$27)</f>
        <v/>
      </c>
      <c r="B51" s="31">
        <f>IF($A51="",0,SUMIF(Vendas!$B$2:$B$501,$A51,Vendas!$D$2:$D$501))</f>
        <v/>
      </c>
      <c r="C51" s="26">
        <f>IF($A51="",0,SUMIF(Vendas!$B$2:$B$501,$A51,Vendas!$H$2:$H$501))</f>
        <v/>
      </c>
      <c r="D51" s="26">
        <f>IF($A51="",0,SUMIF(Vendas!$B$2:$B$501,$A51,Vendas!$M$2:$M$501))</f>
        <v/>
      </c>
      <c r="E51" s="27">
        <f>IF(OR($A51="",$C51=0),0,$D51/$C51)</f>
        <v/>
      </c>
    </row>
    <row r="52">
      <c r="A52" s="30">
        <f>IF(Produtos!$A$28="","",Produtos!$A$28)</f>
        <v/>
      </c>
      <c r="B52" s="31">
        <f>IF($A52="",0,SUMIF(Vendas!$B$2:$B$501,$A52,Vendas!$D$2:$D$501))</f>
        <v/>
      </c>
      <c r="C52" s="26">
        <f>IF($A52="",0,SUMIF(Vendas!$B$2:$B$501,$A52,Vendas!$H$2:$H$501))</f>
        <v/>
      </c>
      <c r="D52" s="26">
        <f>IF($A52="",0,SUMIF(Vendas!$B$2:$B$501,$A52,Vendas!$M$2:$M$501))</f>
        <v/>
      </c>
      <c r="E52" s="27">
        <f>IF(OR($A52="",$C52=0),0,$D52/$C52)</f>
        <v/>
      </c>
    </row>
    <row r="53">
      <c r="A53" s="30">
        <f>IF(Produtos!$A$29="","",Produtos!$A$29)</f>
        <v/>
      </c>
      <c r="B53" s="31">
        <f>IF($A53="",0,SUMIF(Vendas!$B$2:$B$501,$A53,Vendas!$D$2:$D$501))</f>
        <v/>
      </c>
      <c r="C53" s="26">
        <f>IF($A53="",0,SUMIF(Vendas!$B$2:$B$501,$A53,Vendas!$H$2:$H$501))</f>
        <v/>
      </c>
      <c r="D53" s="26">
        <f>IF($A53="",0,SUMIF(Vendas!$B$2:$B$501,$A53,Vendas!$M$2:$M$501))</f>
        <v/>
      </c>
      <c r="E53" s="27">
        <f>IF(OR($A53="",$C53=0),0,$D53/$C53)</f>
        <v/>
      </c>
    </row>
    <row r="54">
      <c r="A54" s="30">
        <f>IF(Produtos!$A$30="","",Produtos!$A$30)</f>
        <v/>
      </c>
      <c r="B54" s="31">
        <f>IF($A54="",0,SUMIF(Vendas!$B$2:$B$501,$A54,Vendas!$D$2:$D$501))</f>
        <v/>
      </c>
      <c r="C54" s="26">
        <f>IF($A54="",0,SUMIF(Vendas!$B$2:$B$501,$A54,Vendas!$H$2:$H$501))</f>
        <v/>
      </c>
      <c r="D54" s="26">
        <f>IF($A54="",0,SUMIF(Vendas!$B$2:$B$501,$A54,Vendas!$M$2:$M$501))</f>
        <v/>
      </c>
      <c r="E54" s="27">
        <f>IF(OR($A54="",$C54=0),0,$D54/$C54)</f>
        <v/>
      </c>
    </row>
    <row r="55">
      <c r="A55" s="30">
        <f>IF(Produtos!$A$31="","",Produtos!$A$31)</f>
        <v/>
      </c>
      <c r="B55" s="31">
        <f>IF($A55="",0,SUMIF(Vendas!$B$2:$B$501,$A55,Vendas!$D$2:$D$501))</f>
        <v/>
      </c>
      <c r="C55" s="26">
        <f>IF($A55="",0,SUMIF(Vendas!$B$2:$B$501,$A55,Vendas!$H$2:$H$501))</f>
        <v/>
      </c>
      <c r="D55" s="26">
        <f>IF($A55="",0,SUMIF(Vendas!$B$2:$B$501,$A55,Vendas!$M$2:$M$501))</f>
        <v/>
      </c>
      <c r="E55" s="27">
        <f>IF(OR($A55="",$C55=0),0,$D55/$C55)</f>
        <v/>
      </c>
    </row>
    <row r="56">
      <c r="A56" s="30">
        <f>IF(Produtos!$A$32="","",Produtos!$A$32)</f>
        <v/>
      </c>
      <c r="B56" s="31">
        <f>IF($A56="",0,SUMIF(Vendas!$B$2:$B$501,$A56,Vendas!$D$2:$D$501))</f>
        <v/>
      </c>
      <c r="C56" s="26">
        <f>IF($A56="",0,SUMIF(Vendas!$B$2:$B$501,$A56,Vendas!$H$2:$H$501))</f>
        <v/>
      </c>
      <c r="D56" s="26">
        <f>IF($A56="",0,SUMIF(Vendas!$B$2:$B$501,$A56,Vendas!$M$2:$M$501))</f>
        <v/>
      </c>
      <c r="E56" s="27">
        <f>IF(OR($A56="",$C56=0),0,$D56/$C56)</f>
        <v/>
      </c>
    </row>
    <row r="57">
      <c r="A57" s="30">
        <f>IF(Produtos!$A$33="","",Produtos!$A$33)</f>
        <v/>
      </c>
      <c r="B57" s="31">
        <f>IF($A57="",0,SUMIF(Vendas!$B$2:$B$501,$A57,Vendas!$D$2:$D$501))</f>
        <v/>
      </c>
      <c r="C57" s="26">
        <f>IF($A57="",0,SUMIF(Vendas!$B$2:$B$501,$A57,Vendas!$H$2:$H$501))</f>
        <v/>
      </c>
      <c r="D57" s="26">
        <f>IF($A57="",0,SUMIF(Vendas!$B$2:$B$501,$A57,Vendas!$M$2:$M$501))</f>
        <v/>
      </c>
      <c r="E57" s="27">
        <f>IF(OR($A57="",$C57=0),0,$D57/$C57)</f>
        <v/>
      </c>
    </row>
    <row r="58">
      <c r="A58" s="30">
        <f>IF(Produtos!$A$34="","",Produtos!$A$34)</f>
        <v/>
      </c>
      <c r="B58" s="31">
        <f>IF($A58="",0,SUMIF(Vendas!$B$2:$B$501,$A58,Vendas!$D$2:$D$501))</f>
        <v/>
      </c>
      <c r="C58" s="26">
        <f>IF($A58="",0,SUMIF(Vendas!$B$2:$B$501,$A58,Vendas!$H$2:$H$501))</f>
        <v/>
      </c>
      <c r="D58" s="26">
        <f>IF($A58="",0,SUMIF(Vendas!$B$2:$B$501,$A58,Vendas!$M$2:$M$501))</f>
        <v/>
      </c>
      <c r="E58" s="27">
        <f>IF(OR($A58="",$C58=0),0,$D58/$C58)</f>
        <v/>
      </c>
    </row>
    <row r="59">
      <c r="A59" s="30">
        <f>IF(Produtos!$A$35="","",Produtos!$A$35)</f>
        <v/>
      </c>
      <c r="B59" s="31">
        <f>IF($A59="",0,SUMIF(Vendas!$B$2:$B$501,$A59,Vendas!$D$2:$D$501))</f>
        <v/>
      </c>
      <c r="C59" s="26">
        <f>IF($A59="",0,SUMIF(Vendas!$B$2:$B$501,$A59,Vendas!$H$2:$H$501))</f>
        <v/>
      </c>
      <c r="D59" s="26">
        <f>IF($A59="",0,SUMIF(Vendas!$B$2:$B$501,$A59,Vendas!$M$2:$M$501))</f>
        <v/>
      </c>
      <c r="E59" s="27">
        <f>IF(OR($A59="",$C59=0),0,$D59/$C59)</f>
        <v/>
      </c>
    </row>
    <row r="60">
      <c r="A60" s="30">
        <f>IF(Produtos!$A$36="","",Produtos!$A$36)</f>
        <v/>
      </c>
      <c r="B60" s="31">
        <f>IF($A60="",0,SUMIF(Vendas!$B$2:$B$501,$A60,Vendas!$D$2:$D$501))</f>
        <v/>
      </c>
      <c r="C60" s="26">
        <f>IF($A60="",0,SUMIF(Vendas!$B$2:$B$501,$A60,Vendas!$H$2:$H$501))</f>
        <v/>
      </c>
      <c r="D60" s="26">
        <f>IF($A60="",0,SUMIF(Vendas!$B$2:$B$501,$A60,Vendas!$M$2:$M$501))</f>
        <v/>
      </c>
      <c r="E60" s="27">
        <f>IF(OR($A60="",$C60=0),0,$D60/$C60)</f>
        <v/>
      </c>
    </row>
    <row r="61">
      <c r="A61" s="30">
        <f>IF(Produtos!$A$37="","",Produtos!$A$37)</f>
        <v/>
      </c>
      <c r="B61" s="31">
        <f>IF($A61="",0,SUMIF(Vendas!$B$2:$B$501,$A61,Vendas!$D$2:$D$501))</f>
        <v/>
      </c>
      <c r="C61" s="26">
        <f>IF($A61="",0,SUMIF(Vendas!$B$2:$B$501,$A61,Vendas!$H$2:$H$501))</f>
        <v/>
      </c>
      <c r="D61" s="26">
        <f>IF($A61="",0,SUMIF(Vendas!$B$2:$B$501,$A61,Vendas!$M$2:$M$501))</f>
        <v/>
      </c>
      <c r="E61" s="27">
        <f>IF(OR($A61="",$C61=0),0,$D61/$C61)</f>
        <v/>
      </c>
    </row>
    <row r="62">
      <c r="A62" s="30">
        <f>IF(Produtos!$A$38="","",Produtos!$A$38)</f>
        <v/>
      </c>
      <c r="B62" s="31">
        <f>IF($A62="",0,SUMIF(Vendas!$B$2:$B$501,$A62,Vendas!$D$2:$D$501))</f>
        <v/>
      </c>
      <c r="C62" s="26">
        <f>IF($A62="",0,SUMIF(Vendas!$B$2:$B$501,$A62,Vendas!$H$2:$H$501))</f>
        <v/>
      </c>
      <c r="D62" s="26">
        <f>IF($A62="",0,SUMIF(Vendas!$B$2:$B$501,$A62,Vendas!$M$2:$M$501))</f>
        <v/>
      </c>
      <c r="E62" s="27">
        <f>IF(OR($A62="",$C62=0),0,$D62/$C62)</f>
        <v/>
      </c>
    </row>
    <row r="63">
      <c r="A63" s="30">
        <f>IF(Produtos!$A$39="","",Produtos!$A$39)</f>
        <v/>
      </c>
      <c r="B63" s="31">
        <f>IF($A63="",0,SUMIF(Vendas!$B$2:$B$501,$A63,Vendas!$D$2:$D$501))</f>
        <v/>
      </c>
      <c r="C63" s="26">
        <f>IF($A63="",0,SUMIF(Vendas!$B$2:$B$501,$A63,Vendas!$H$2:$H$501))</f>
        <v/>
      </c>
      <c r="D63" s="26">
        <f>IF($A63="",0,SUMIF(Vendas!$B$2:$B$501,$A63,Vendas!$M$2:$M$501))</f>
        <v/>
      </c>
      <c r="E63" s="27">
        <f>IF(OR($A63="",$C63=0),0,$D63/$C63)</f>
        <v/>
      </c>
    </row>
    <row r="64">
      <c r="A64" s="30">
        <f>IF(Produtos!$A$40="","",Produtos!$A$40)</f>
        <v/>
      </c>
      <c r="B64" s="31">
        <f>IF($A64="",0,SUMIF(Vendas!$B$2:$B$501,$A64,Vendas!$D$2:$D$501))</f>
        <v/>
      </c>
      <c r="C64" s="26">
        <f>IF($A64="",0,SUMIF(Vendas!$B$2:$B$501,$A64,Vendas!$H$2:$H$501))</f>
        <v/>
      </c>
      <c r="D64" s="26">
        <f>IF($A64="",0,SUMIF(Vendas!$B$2:$B$501,$A64,Vendas!$M$2:$M$501))</f>
        <v/>
      </c>
      <c r="E64" s="27">
        <f>IF(OR($A64="",$C64=0),0,$D64/$C64)</f>
        <v/>
      </c>
    </row>
    <row r="65">
      <c r="A65" s="30">
        <f>IF(Produtos!$A$41="","",Produtos!$A$41)</f>
        <v/>
      </c>
      <c r="B65" s="31">
        <f>IF($A65="",0,SUMIF(Vendas!$B$2:$B$501,$A65,Vendas!$D$2:$D$501))</f>
        <v/>
      </c>
      <c r="C65" s="26">
        <f>IF($A65="",0,SUMIF(Vendas!$B$2:$B$501,$A65,Vendas!$H$2:$H$501))</f>
        <v/>
      </c>
      <c r="D65" s="26">
        <f>IF($A65="",0,SUMIF(Vendas!$B$2:$B$501,$A65,Vendas!$M$2:$M$501))</f>
        <v/>
      </c>
      <c r="E65" s="27">
        <f>IF(OR($A65="",$C65=0),0,$D65/$C65)</f>
        <v/>
      </c>
    </row>
    <row r="66">
      <c r="A66" s="30">
        <f>IF(Produtos!$A$42="","",Produtos!$A$42)</f>
        <v/>
      </c>
      <c r="B66" s="31">
        <f>IF($A66="",0,SUMIF(Vendas!$B$2:$B$501,$A66,Vendas!$D$2:$D$501))</f>
        <v/>
      </c>
      <c r="C66" s="26">
        <f>IF($A66="",0,SUMIF(Vendas!$B$2:$B$501,$A66,Vendas!$H$2:$H$501))</f>
        <v/>
      </c>
      <c r="D66" s="26">
        <f>IF($A66="",0,SUMIF(Vendas!$B$2:$B$501,$A66,Vendas!$M$2:$M$501))</f>
        <v/>
      </c>
      <c r="E66" s="27">
        <f>IF(OR($A66="",$C66=0),0,$D66/$C66)</f>
        <v/>
      </c>
    </row>
    <row r="67">
      <c r="A67" s="30">
        <f>IF(Produtos!$A$43="","",Produtos!$A$43)</f>
        <v/>
      </c>
      <c r="B67" s="31">
        <f>IF($A67="",0,SUMIF(Vendas!$B$2:$B$501,$A67,Vendas!$D$2:$D$501))</f>
        <v/>
      </c>
      <c r="C67" s="26">
        <f>IF($A67="",0,SUMIF(Vendas!$B$2:$B$501,$A67,Vendas!$H$2:$H$501))</f>
        <v/>
      </c>
      <c r="D67" s="26">
        <f>IF($A67="",0,SUMIF(Vendas!$B$2:$B$501,$A67,Vendas!$M$2:$M$501))</f>
        <v/>
      </c>
      <c r="E67" s="27">
        <f>IF(OR($A67="",$C67=0),0,$D67/$C67)</f>
        <v/>
      </c>
    </row>
    <row r="68">
      <c r="A68" s="30">
        <f>IF(Produtos!$A$44="","",Produtos!$A$44)</f>
        <v/>
      </c>
      <c r="B68" s="31">
        <f>IF($A68="",0,SUMIF(Vendas!$B$2:$B$501,$A68,Vendas!$D$2:$D$501))</f>
        <v/>
      </c>
      <c r="C68" s="26">
        <f>IF($A68="",0,SUMIF(Vendas!$B$2:$B$501,$A68,Vendas!$H$2:$H$501))</f>
        <v/>
      </c>
      <c r="D68" s="26">
        <f>IF($A68="",0,SUMIF(Vendas!$B$2:$B$501,$A68,Vendas!$M$2:$M$501))</f>
        <v/>
      </c>
      <c r="E68" s="27">
        <f>IF(OR($A68="",$C68=0),0,$D68/$C68)</f>
        <v/>
      </c>
    </row>
    <row r="69">
      <c r="A69" s="30">
        <f>IF(Produtos!$A$45="","",Produtos!$A$45)</f>
        <v/>
      </c>
      <c r="B69" s="31">
        <f>IF($A69="",0,SUMIF(Vendas!$B$2:$B$501,$A69,Vendas!$D$2:$D$501))</f>
        <v/>
      </c>
      <c r="C69" s="26">
        <f>IF($A69="",0,SUMIF(Vendas!$B$2:$B$501,$A69,Vendas!$H$2:$H$501))</f>
        <v/>
      </c>
      <c r="D69" s="26">
        <f>IF($A69="",0,SUMIF(Vendas!$B$2:$B$501,$A69,Vendas!$M$2:$M$501))</f>
        <v/>
      </c>
      <c r="E69" s="27">
        <f>IF(OR($A69="",$C69=0),0,$D69/$C69)</f>
        <v/>
      </c>
    </row>
    <row r="70">
      <c r="A70" s="30">
        <f>IF(Produtos!$A$46="","",Produtos!$A$46)</f>
        <v/>
      </c>
      <c r="B70" s="31">
        <f>IF($A70="",0,SUMIF(Vendas!$B$2:$B$501,$A70,Vendas!$D$2:$D$501))</f>
        <v/>
      </c>
      <c r="C70" s="26">
        <f>IF($A70="",0,SUMIF(Vendas!$B$2:$B$501,$A70,Vendas!$H$2:$H$501))</f>
        <v/>
      </c>
      <c r="D70" s="26">
        <f>IF($A70="",0,SUMIF(Vendas!$B$2:$B$501,$A70,Vendas!$M$2:$M$501))</f>
        <v/>
      </c>
      <c r="E70" s="27">
        <f>IF(OR($A70="",$C70=0),0,$D70/$C70)</f>
        <v/>
      </c>
    </row>
    <row r="71">
      <c r="A71" s="30">
        <f>IF(Produtos!$A$47="","",Produtos!$A$47)</f>
        <v/>
      </c>
      <c r="B71" s="31">
        <f>IF($A71="",0,SUMIF(Vendas!$B$2:$B$501,$A71,Vendas!$D$2:$D$501))</f>
        <v/>
      </c>
      <c r="C71" s="26">
        <f>IF($A71="",0,SUMIF(Vendas!$B$2:$B$501,$A71,Vendas!$H$2:$H$501))</f>
        <v/>
      </c>
      <c r="D71" s="26">
        <f>IF($A71="",0,SUMIF(Vendas!$B$2:$B$501,$A71,Vendas!$M$2:$M$501))</f>
        <v/>
      </c>
      <c r="E71" s="27">
        <f>IF(OR($A71="",$C71=0),0,$D71/$C71)</f>
        <v/>
      </c>
    </row>
    <row r="72">
      <c r="A72" s="30">
        <f>IF(Produtos!$A$48="","",Produtos!$A$48)</f>
        <v/>
      </c>
      <c r="B72" s="31">
        <f>IF($A72="",0,SUMIF(Vendas!$B$2:$B$501,$A72,Vendas!$D$2:$D$501))</f>
        <v/>
      </c>
      <c r="C72" s="26">
        <f>IF($A72="",0,SUMIF(Vendas!$B$2:$B$501,$A72,Vendas!$H$2:$H$501))</f>
        <v/>
      </c>
      <c r="D72" s="26">
        <f>IF($A72="",0,SUMIF(Vendas!$B$2:$B$501,$A72,Vendas!$M$2:$M$501))</f>
        <v/>
      </c>
      <c r="E72" s="27">
        <f>IF(OR($A72="",$C72=0),0,$D72/$C72)</f>
        <v/>
      </c>
    </row>
    <row r="73">
      <c r="A73" s="30">
        <f>IF(Produtos!$A$49="","",Produtos!$A$49)</f>
        <v/>
      </c>
      <c r="B73" s="31">
        <f>IF($A73="",0,SUMIF(Vendas!$B$2:$B$501,$A73,Vendas!$D$2:$D$501))</f>
        <v/>
      </c>
      <c r="C73" s="26">
        <f>IF($A73="",0,SUMIF(Vendas!$B$2:$B$501,$A73,Vendas!$H$2:$H$501))</f>
        <v/>
      </c>
      <c r="D73" s="26">
        <f>IF($A73="",0,SUMIF(Vendas!$B$2:$B$501,$A73,Vendas!$M$2:$M$501))</f>
        <v/>
      </c>
      <c r="E73" s="27">
        <f>IF(OR($A73="",$C73=0),0,$D73/$C73)</f>
        <v/>
      </c>
    </row>
    <row r="74">
      <c r="A74" s="30">
        <f>IF(Produtos!$A$50="","",Produtos!$A$50)</f>
        <v/>
      </c>
      <c r="B74" s="31">
        <f>IF($A74="",0,SUMIF(Vendas!$B$2:$B$501,$A74,Vendas!$D$2:$D$501))</f>
        <v/>
      </c>
      <c r="C74" s="26">
        <f>IF($A74="",0,SUMIF(Vendas!$B$2:$B$501,$A74,Vendas!$H$2:$H$501))</f>
        <v/>
      </c>
      <c r="D74" s="26">
        <f>IF($A74="",0,SUMIF(Vendas!$B$2:$B$501,$A74,Vendas!$M$2:$M$501))</f>
        <v/>
      </c>
      <c r="E74" s="27">
        <f>IF(OR($A74="",$C74=0),0,$D74/$C74)</f>
        <v/>
      </c>
    </row>
    <row r="75">
      <c r="A75" s="30">
        <f>IF(Produtos!$A$51="","",Produtos!$A$51)</f>
        <v/>
      </c>
      <c r="B75" s="31">
        <f>IF($A75="",0,SUMIF(Vendas!$B$2:$B$501,$A75,Vendas!$D$2:$D$501))</f>
        <v/>
      </c>
      <c r="C75" s="26">
        <f>IF($A75="",0,SUMIF(Vendas!$B$2:$B$501,$A75,Vendas!$H$2:$H$501))</f>
        <v/>
      </c>
      <c r="D75" s="26">
        <f>IF($A75="",0,SUMIF(Vendas!$B$2:$B$501,$A75,Vendas!$M$2:$M$501))</f>
        <v/>
      </c>
      <c r="E75" s="27">
        <f>IF(OR($A75="",$C75=0),0,$D75/$C75)</f>
        <v/>
      </c>
    </row>
    <row r="76">
      <c r="A76" s="30">
        <f>IF(Produtos!$A$52="","",Produtos!$A$52)</f>
        <v/>
      </c>
      <c r="B76" s="31">
        <f>IF($A76="",0,SUMIF(Vendas!$B$2:$B$501,$A76,Vendas!$D$2:$D$501))</f>
        <v/>
      </c>
      <c r="C76" s="26">
        <f>IF($A76="",0,SUMIF(Vendas!$B$2:$B$501,$A76,Vendas!$H$2:$H$501))</f>
        <v/>
      </c>
      <c r="D76" s="26">
        <f>IF($A76="",0,SUMIF(Vendas!$B$2:$B$501,$A76,Vendas!$M$2:$M$501))</f>
        <v/>
      </c>
      <c r="E76" s="27">
        <f>IF(OR($A76="",$C76=0),0,$D76/$C76)</f>
        <v/>
      </c>
    </row>
    <row r="77">
      <c r="A77" s="30">
        <f>IF(Produtos!$A$53="","",Produtos!$A$53)</f>
        <v/>
      </c>
      <c r="B77" s="31">
        <f>IF($A77="",0,SUMIF(Vendas!$B$2:$B$501,$A77,Vendas!$D$2:$D$501))</f>
        <v/>
      </c>
      <c r="C77" s="26">
        <f>IF($A77="",0,SUMIF(Vendas!$B$2:$B$501,$A77,Vendas!$H$2:$H$501))</f>
        <v/>
      </c>
      <c r="D77" s="26">
        <f>IF($A77="",0,SUMIF(Vendas!$B$2:$B$501,$A77,Vendas!$M$2:$M$501))</f>
        <v/>
      </c>
      <c r="E77" s="27">
        <f>IF(OR($A77="",$C77=0),0,$D77/$C77)</f>
        <v/>
      </c>
    </row>
    <row r="78">
      <c r="A78" s="30">
        <f>IF(Produtos!$A$54="","",Produtos!$A$54)</f>
        <v/>
      </c>
      <c r="B78" s="31">
        <f>IF($A78="",0,SUMIF(Vendas!$B$2:$B$501,$A78,Vendas!$D$2:$D$501))</f>
        <v/>
      </c>
      <c r="C78" s="26">
        <f>IF($A78="",0,SUMIF(Vendas!$B$2:$B$501,$A78,Vendas!$H$2:$H$501))</f>
        <v/>
      </c>
      <c r="D78" s="26">
        <f>IF($A78="",0,SUMIF(Vendas!$B$2:$B$501,$A78,Vendas!$M$2:$M$501))</f>
        <v/>
      </c>
      <c r="E78" s="27">
        <f>IF(OR($A78="",$C78=0),0,$D78/$C78)</f>
        <v/>
      </c>
    </row>
  </sheetData>
  <mergeCells count="2">
    <mergeCell ref="A21:H22"/>
    <mergeCell ref="A2:H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2026-09-23T14:21:48Z</dcterms:created>
  <dcterms:modified xsi:type="dcterms:W3CDTF">2026-09-23T14:21:48Z</dcterms:modified>
</cp:coreProperties>
</file>